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LEEN\2025\NJ\PRETURI NJ 2025\POZE PAG PRET INCLUSIV TRANSPORT TVA LAZI SI TRATARE\"/>
    </mc:Choice>
  </mc:AlternateContent>
  <xr:revisionPtr revIDLastSave="0" documentId="13_ncr:1_{29F936F6-0A66-48C2-81B3-8E2EFE838578}" xr6:coauthVersionLast="47" xr6:coauthVersionMax="47" xr10:uidLastSave="{00000000-0000-0000-0000-000000000000}"/>
  <bookViews>
    <workbookView xWindow="-96" yWindow="120" windowWidth="23016" windowHeight="12216" xr2:uid="{F3259A99-3D72-427F-BFDF-7E4559E39F26}"/>
  </bookViews>
  <sheets>
    <sheet name="Blad1" sheetId="1" r:id="rId1"/>
  </sheets>
  <definedNames>
    <definedName name="_xlnm._FilterDatabase" localSheetId="0" hidden="1">Blad1!$A$4:$L$276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6" i="1" l="1"/>
  <c r="I41" i="1"/>
  <c r="I90" i="1"/>
  <c r="I98" i="1"/>
  <c r="I101" i="1"/>
  <c r="I111" i="1"/>
  <c r="I118" i="1"/>
  <c r="I129" i="1"/>
  <c r="I135" i="1"/>
  <c r="I143" i="1"/>
  <c r="I149" i="1"/>
  <c r="I151" i="1"/>
  <c r="I159" i="1"/>
  <c r="I161" i="1"/>
  <c r="I166" i="1"/>
  <c r="I168" i="1"/>
  <c r="I177" i="1"/>
  <c r="I180" i="1"/>
  <c r="I187" i="1"/>
  <c r="I189" i="1"/>
  <c r="I206" i="1"/>
  <c r="I207" i="1"/>
  <c r="I215" i="1"/>
  <c r="I219" i="1"/>
  <c r="I225" i="1"/>
  <c r="I255" i="1"/>
  <c r="I262" i="1"/>
  <c r="I269" i="1"/>
  <c r="I274" i="1"/>
  <c r="I6" i="1"/>
  <c r="I9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5" i="1"/>
  <c r="K26" i="1"/>
  <c r="K41" i="1"/>
  <c r="K90" i="1"/>
  <c r="K98" i="1"/>
  <c r="K101" i="1"/>
  <c r="K111" i="1"/>
  <c r="K118" i="1"/>
  <c r="K129" i="1"/>
  <c r="K135" i="1"/>
  <c r="K143" i="1"/>
  <c r="K149" i="1"/>
  <c r="K151" i="1"/>
  <c r="K159" i="1"/>
  <c r="K161" i="1"/>
  <c r="K166" i="1"/>
  <c r="K168" i="1"/>
  <c r="K177" i="1"/>
  <c r="K180" i="1"/>
  <c r="K187" i="1"/>
  <c r="K189" i="1"/>
  <c r="G5" i="1"/>
  <c r="H6" i="1"/>
  <c r="K6" i="1" s="1"/>
  <c r="H7" i="1"/>
  <c r="K7" i="1" s="1"/>
  <c r="H8" i="1"/>
  <c r="K8" i="1" s="1"/>
  <c r="H10" i="1"/>
  <c r="K10" i="1" s="1"/>
  <c r="H11" i="1"/>
  <c r="K11" i="1" s="1"/>
  <c r="H12" i="1"/>
  <c r="K12" i="1" s="1"/>
  <c r="H13" i="1"/>
  <c r="K13" i="1" s="1"/>
  <c r="H14" i="1"/>
  <c r="K14" i="1" s="1"/>
  <c r="H15" i="1"/>
  <c r="K15" i="1" s="1"/>
  <c r="H16" i="1"/>
  <c r="K16" i="1" s="1"/>
  <c r="H17" i="1"/>
  <c r="K17" i="1" s="1"/>
  <c r="H18" i="1"/>
  <c r="K18" i="1" s="1"/>
  <c r="H19" i="1"/>
  <c r="K19" i="1" s="1"/>
  <c r="H20" i="1"/>
  <c r="K20" i="1" s="1"/>
  <c r="H21" i="1"/>
  <c r="K21" i="1" s="1"/>
  <c r="H22" i="1"/>
  <c r="K22" i="1" s="1"/>
  <c r="H23" i="1"/>
  <c r="K23" i="1" s="1"/>
  <c r="H24" i="1"/>
  <c r="K24" i="1" s="1"/>
  <c r="H25" i="1"/>
  <c r="K25" i="1" s="1"/>
  <c r="H27" i="1"/>
  <c r="K27" i="1" s="1"/>
  <c r="H28" i="1"/>
  <c r="K28" i="1" s="1"/>
  <c r="H29" i="1"/>
  <c r="K29" i="1" s="1"/>
  <c r="H30" i="1"/>
  <c r="K30" i="1" s="1"/>
  <c r="H31" i="1"/>
  <c r="K31" i="1" s="1"/>
  <c r="H32" i="1"/>
  <c r="K32" i="1" s="1"/>
  <c r="H33" i="1"/>
  <c r="K33" i="1" s="1"/>
  <c r="H34" i="1"/>
  <c r="K34" i="1" s="1"/>
  <c r="H35" i="1"/>
  <c r="K35" i="1" s="1"/>
  <c r="H36" i="1"/>
  <c r="K36" i="1" s="1"/>
  <c r="H37" i="1"/>
  <c r="K37" i="1" s="1"/>
  <c r="H38" i="1"/>
  <c r="K38" i="1" s="1"/>
  <c r="H39" i="1"/>
  <c r="K39" i="1" s="1"/>
  <c r="H40" i="1"/>
  <c r="K40" i="1" s="1"/>
  <c r="H42" i="1"/>
  <c r="K42" i="1" s="1"/>
  <c r="H43" i="1"/>
  <c r="K43" i="1" s="1"/>
  <c r="H44" i="1"/>
  <c r="K44" i="1" s="1"/>
  <c r="H45" i="1"/>
  <c r="K45" i="1" s="1"/>
  <c r="H46" i="1"/>
  <c r="K46" i="1" s="1"/>
  <c r="H47" i="1"/>
  <c r="K47" i="1" s="1"/>
  <c r="H48" i="1"/>
  <c r="K48" i="1" s="1"/>
  <c r="H49" i="1"/>
  <c r="K49" i="1" s="1"/>
  <c r="H50" i="1"/>
  <c r="K50" i="1" s="1"/>
  <c r="H51" i="1"/>
  <c r="K51" i="1" s="1"/>
  <c r="H52" i="1"/>
  <c r="K52" i="1" s="1"/>
  <c r="H53" i="1"/>
  <c r="K53" i="1" s="1"/>
  <c r="H54" i="1"/>
  <c r="K54" i="1" s="1"/>
  <c r="H55" i="1"/>
  <c r="K55" i="1" s="1"/>
  <c r="H56" i="1"/>
  <c r="K56" i="1" s="1"/>
  <c r="H57" i="1"/>
  <c r="K57" i="1" s="1"/>
  <c r="H58" i="1"/>
  <c r="K58" i="1" s="1"/>
  <c r="H59" i="1"/>
  <c r="K59" i="1" s="1"/>
  <c r="H60" i="1"/>
  <c r="K60" i="1" s="1"/>
  <c r="H61" i="1"/>
  <c r="K61" i="1" s="1"/>
  <c r="H62" i="1"/>
  <c r="K62" i="1" s="1"/>
  <c r="H63" i="1"/>
  <c r="K63" i="1" s="1"/>
  <c r="H64" i="1"/>
  <c r="K64" i="1" s="1"/>
  <c r="H65" i="1"/>
  <c r="K65" i="1" s="1"/>
  <c r="H66" i="1"/>
  <c r="K66" i="1" s="1"/>
  <c r="H67" i="1"/>
  <c r="K67" i="1" s="1"/>
  <c r="H68" i="1"/>
  <c r="K68" i="1" s="1"/>
  <c r="H69" i="1"/>
  <c r="K69" i="1" s="1"/>
  <c r="H70" i="1"/>
  <c r="K70" i="1" s="1"/>
  <c r="H71" i="1"/>
  <c r="K71" i="1" s="1"/>
  <c r="H72" i="1"/>
  <c r="K72" i="1" s="1"/>
  <c r="H73" i="1"/>
  <c r="K73" i="1" s="1"/>
  <c r="H74" i="1"/>
  <c r="K74" i="1" s="1"/>
  <c r="H75" i="1"/>
  <c r="K75" i="1" s="1"/>
  <c r="H76" i="1"/>
  <c r="K76" i="1" s="1"/>
  <c r="H77" i="1"/>
  <c r="K77" i="1" s="1"/>
  <c r="H78" i="1"/>
  <c r="K78" i="1" s="1"/>
  <c r="H79" i="1"/>
  <c r="K79" i="1" s="1"/>
  <c r="H80" i="1"/>
  <c r="K80" i="1" s="1"/>
  <c r="H81" i="1"/>
  <c r="K81" i="1" s="1"/>
  <c r="H82" i="1"/>
  <c r="K82" i="1" s="1"/>
  <c r="H83" i="1"/>
  <c r="K83" i="1" s="1"/>
  <c r="H84" i="1"/>
  <c r="K84" i="1" s="1"/>
  <c r="H85" i="1"/>
  <c r="K85" i="1" s="1"/>
  <c r="H86" i="1"/>
  <c r="K86" i="1" s="1"/>
  <c r="H87" i="1"/>
  <c r="K87" i="1" s="1"/>
  <c r="H88" i="1"/>
  <c r="K88" i="1" s="1"/>
  <c r="H89" i="1"/>
  <c r="K89" i="1" s="1"/>
  <c r="H91" i="1"/>
  <c r="K91" i="1" s="1"/>
  <c r="H92" i="1"/>
  <c r="K92" i="1" s="1"/>
  <c r="H93" i="1"/>
  <c r="K93" i="1" s="1"/>
  <c r="H94" i="1"/>
  <c r="K94" i="1" s="1"/>
  <c r="H95" i="1"/>
  <c r="K95" i="1" s="1"/>
  <c r="H96" i="1"/>
  <c r="K96" i="1" s="1"/>
  <c r="H97" i="1"/>
  <c r="K97" i="1" s="1"/>
  <c r="H99" i="1"/>
  <c r="K99" i="1" s="1"/>
  <c r="H100" i="1"/>
  <c r="K100" i="1" s="1"/>
  <c r="H102" i="1"/>
  <c r="K102" i="1" s="1"/>
  <c r="H103" i="1"/>
  <c r="K103" i="1" s="1"/>
  <c r="H104" i="1"/>
  <c r="K104" i="1" s="1"/>
  <c r="H105" i="1"/>
  <c r="K105" i="1" s="1"/>
  <c r="H106" i="1"/>
  <c r="K106" i="1" s="1"/>
  <c r="H107" i="1"/>
  <c r="K107" i="1" s="1"/>
  <c r="H108" i="1"/>
  <c r="K108" i="1" s="1"/>
  <c r="H109" i="1"/>
  <c r="K109" i="1" s="1"/>
  <c r="H110" i="1"/>
  <c r="K110" i="1" s="1"/>
  <c r="H112" i="1"/>
  <c r="K112" i="1" s="1"/>
  <c r="H113" i="1"/>
  <c r="K113" i="1" s="1"/>
  <c r="H114" i="1"/>
  <c r="K114" i="1" s="1"/>
  <c r="H115" i="1"/>
  <c r="K115" i="1" s="1"/>
  <c r="H116" i="1"/>
  <c r="K116" i="1" s="1"/>
  <c r="H117" i="1"/>
  <c r="K117" i="1" s="1"/>
  <c r="H119" i="1"/>
  <c r="K119" i="1" s="1"/>
  <c r="H120" i="1"/>
  <c r="K120" i="1" s="1"/>
  <c r="H121" i="1"/>
  <c r="K121" i="1" s="1"/>
  <c r="H122" i="1"/>
  <c r="K122" i="1" s="1"/>
  <c r="H123" i="1"/>
  <c r="K123" i="1" s="1"/>
  <c r="H124" i="1"/>
  <c r="K124" i="1" s="1"/>
  <c r="H125" i="1"/>
  <c r="K125" i="1" s="1"/>
  <c r="H126" i="1"/>
  <c r="K126" i="1" s="1"/>
  <c r="H127" i="1"/>
  <c r="K127" i="1" s="1"/>
  <c r="H128" i="1"/>
  <c r="K128" i="1" s="1"/>
  <c r="H130" i="1"/>
  <c r="K130" i="1" s="1"/>
  <c r="H131" i="1"/>
  <c r="K131" i="1" s="1"/>
  <c r="H132" i="1"/>
  <c r="K132" i="1" s="1"/>
  <c r="H133" i="1"/>
  <c r="K133" i="1" s="1"/>
  <c r="H134" i="1"/>
  <c r="K134" i="1" s="1"/>
  <c r="H136" i="1"/>
  <c r="K136" i="1" s="1"/>
  <c r="H137" i="1"/>
  <c r="K137" i="1" s="1"/>
  <c r="H138" i="1"/>
  <c r="K138" i="1" s="1"/>
  <c r="H139" i="1"/>
  <c r="K139" i="1" s="1"/>
  <c r="H140" i="1"/>
  <c r="K140" i="1" s="1"/>
  <c r="H141" i="1"/>
  <c r="K141" i="1" s="1"/>
  <c r="H142" i="1"/>
  <c r="K142" i="1" s="1"/>
  <c r="H144" i="1"/>
  <c r="K144" i="1" s="1"/>
  <c r="H145" i="1"/>
  <c r="K145" i="1" s="1"/>
  <c r="H146" i="1"/>
  <c r="K146" i="1" s="1"/>
  <c r="H147" i="1"/>
  <c r="K147" i="1" s="1"/>
  <c r="H148" i="1"/>
  <c r="K148" i="1" s="1"/>
  <c r="H150" i="1"/>
  <c r="K150" i="1" s="1"/>
  <c r="H152" i="1"/>
  <c r="K152" i="1" s="1"/>
  <c r="H153" i="1"/>
  <c r="K153" i="1" s="1"/>
  <c r="H154" i="1"/>
  <c r="K154" i="1" s="1"/>
  <c r="H155" i="1"/>
  <c r="K155" i="1" s="1"/>
  <c r="H156" i="1"/>
  <c r="K156" i="1" s="1"/>
  <c r="H157" i="1"/>
  <c r="K157" i="1" s="1"/>
  <c r="H158" i="1"/>
  <c r="K158" i="1" s="1"/>
  <c r="H160" i="1"/>
  <c r="K160" i="1" s="1"/>
  <c r="H162" i="1"/>
  <c r="K162" i="1" s="1"/>
  <c r="H163" i="1"/>
  <c r="K163" i="1" s="1"/>
  <c r="H164" i="1"/>
  <c r="K164" i="1" s="1"/>
  <c r="H165" i="1"/>
  <c r="K165" i="1" s="1"/>
  <c r="H167" i="1"/>
  <c r="K167" i="1" s="1"/>
  <c r="H169" i="1"/>
  <c r="K169" i="1" s="1"/>
  <c r="H170" i="1"/>
  <c r="K170" i="1" s="1"/>
  <c r="H171" i="1"/>
  <c r="K171" i="1" s="1"/>
  <c r="H172" i="1"/>
  <c r="K172" i="1" s="1"/>
  <c r="H173" i="1"/>
  <c r="K173" i="1" s="1"/>
  <c r="H174" i="1"/>
  <c r="K174" i="1" s="1"/>
  <c r="H175" i="1"/>
  <c r="K175" i="1" s="1"/>
  <c r="H176" i="1"/>
  <c r="K176" i="1" s="1"/>
  <c r="H178" i="1"/>
  <c r="K178" i="1" s="1"/>
  <c r="H179" i="1"/>
  <c r="K179" i="1" s="1"/>
  <c r="H181" i="1"/>
  <c r="K181" i="1" s="1"/>
  <c r="H182" i="1"/>
  <c r="K182" i="1" s="1"/>
  <c r="H183" i="1"/>
  <c r="K183" i="1" s="1"/>
  <c r="H184" i="1"/>
  <c r="K184" i="1" s="1"/>
  <c r="H185" i="1"/>
  <c r="K185" i="1" s="1"/>
  <c r="H186" i="1"/>
  <c r="K186" i="1" s="1"/>
  <c r="H188" i="1"/>
  <c r="K188" i="1" s="1"/>
  <c r="H190" i="1"/>
  <c r="K190" i="1" s="1"/>
  <c r="H191" i="1"/>
  <c r="K191" i="1" s="1"/>
  <c r="H192" i="1"/>
  <c r="K192" i="1" s="1"/>
  <c r="H193" i="1"/>
  <c r="K193" i="1" s="1"/>
  <c r="H194" i="1"/>
  <c r="K194" i="1" s="1"/>
  <c r="H195" i="1"/>
  <c r="K195" i="1" s="1"/>
  <c r="H196" i="1"/>
  <c r="K196" i="1" s="1"/>
  <c r="H197" i="1"/>
  <c r="K197" i="1" s="1"/>
  <c r="H198" i="1"/>
  <c r="K198" i="1" s="1"/>
  <c r="H199" i="1"/>
  <c r="K199" i="1" s="1"/>
  <c r="H200" i="1"/>
  <c r="K200" i="1" s="1"/>
  <c r="H201" i="1"/>
  <c r="K201" i="1" s="1"/>
  <c r="H202" i="1"/>
  <c r="K202" i="1" s="1"/>
  <c r="H203" i="1"/>
  <c r="K203" i="1" s="1"/>
  <c r="H204" i="1"/>
  <c r="K204" i="1" s="1"/>
  <c r="H205" i="1"/>
  <c r="K205" i="1" s="1"/>
  <c r="H208" i="1"/>
  <c r="K208" i="1" s="1"/>
  <c r="H209" i="1"/>
  <c r="K209" i="1" s="1"/>
  <c r="H210" i="1"/>
  <c r="K210" i="1" s="1"/>
  <c r="H211" i="1"/>
  <c r="K211" i="1" s="1"/>
  <c r="H212" i="1"/>
  <c r="K212" i="1" s="1"/>
  <c r="H213" i="1"/>
  <c r="K213" i="1" s="1"/>
  <c r="H214" i="1"/>
  <c r="K214" i="1" s="1"/>
  <c r="H216" i="1"/>
  <c r="K216" i="1" s="1"/>
  <c r="H217" i="1"/>
  <c r="K217" i="1" s="1"/>
  <c r="H218" i="1"/>
  <c r="K218" i="1" s="1"/>
  <c r="H220" i="1"/>
  <c r="K220" i="1" s="1"/>
  <c r="H221" i="1"/>
  <c r="K221" i="1" s="1"/>
  <c r="H222" i="1"/>
  <c r="K222" i="1" s="1"/>
  <c r="H223" i="1"/>
  <c r="K223" i="1" s="1"/>
  <c r="H224" i="1"/>
  <c r="K224" i="1" s="1"/>
  <c r="H226" i="1"/>
  <c r="K226" i="1" s="1"/>
  <c r="H227" i="1"/>
  <c r="K227" i="1" s="1"/>
  <c r="H228" i="1"/>
  <c r="K228" i="1" s="1"/>
  <c r="H229" i="1"/>
  <c r="K229" i="1" s="1"/>
  <c r="H230" i="1"/>
  <c r="K230" i="1" s="1"/>
  <c r="H231" i="1"/>
  <c r="K231" i="1" s="1"/>
  <c r="H232" i="1"/>
  <c r="K232" i="1" s="1"/>
  <c r="H233" i="1"/>
  <c r="K233" i="1" s="1"/>
  <c r="H234" i="1"/>
  <c r="K234" i="1" s="1"/>
  <c r="H235" i="1"/>
  <c r="K235" i="1" s="1"/>
  <c r="H236" i="1"/>
  <c r="K236" i="1" s="1"/>
  <c r="H237" i="1"/>
  <c r="K237" i="1" s="1"/>
  <c r="H238" i="1"/>
  <c r="K238" i="1" s="1"/>
  <c r="H239" i="1"/>
  <c r="K239" i="1" s="1"/>
  <c r="H240" i="1"/>
  <c r="K240" i="1" s="1"/>
  <c r="H241" i="1"/>
  <c r="K241" i="1" s="1"/>
  <c r="H242" i="1"/>
  <c r="K242" i="1" s="1"/>
  <c r="H243" i="1"/>
  <c r="K243" i="1" s="1"/>
  <c r="H244" i="1"/>
  <c r="K244" i="1" s="1"/>
  <c r="H245" i="1"/>
  <c r="K245" i="1" s="1"/>
  <c r="H246" i="1"/>
  <c r="K246" i="1" s="1"/>
  <c r="H247" i="1"/>
  <c r="K247" i="1" s="1"/>
  <c r="H248" i="1"/>
  <c r="K248" i="1" s="1"/>
  <c r="H249" i="1"/>
  <c r="K249" i="1" s="1"/>
  <c r="H250" i="1"/>
  <c r="K250" i="1" s="1"/>
  <c r="H251" i="1"/>
  <c r="K251" i="1" s="1"/>
  <c r="H252" i="1"/>
  <c r="K252" i="1" s="1"/>
  <c r="H253" i="1"/>
  <c r="K253" i="1" s="1"/>
  <c r="H254" i="1"/>
  <c r="K254" i="1" s="1"/>
  <c r="H256" i="1"/>
  <c r="K256" i="1" s="1"/>
  <c r="H257" i="1"/>
  <c r="K257" i="1" s="1"/>
  <c r="H258" i="1"/>
  <c r="K258" i="1" s="1"/>
  <c r="H259" i="1"/>
  <c r="K259" i="1" s="1"/>
  <c r="H260" i="1"/>
  <c r="K260" i="1" s="1"/>
  <c r="H261" i="1"/>
  <c r="K261" i="1" s="1"/>
  <c r="H263" i="1"/>
  <c r="K263" i="1" s="1"/>
  <c r="H264" i="1"/>
  <c r="K264" i="1" s="1"/>
  <c r="H265" i="1"/>
  <c r="K265" i="1" s="1"/>
  <c r="H266" i="1"/>
  <c r="K266" i="1" s="1"/>
  <c r="H267" i="1"/>
  <c r="K267" i="1" s="1"/>
  <c r="H268" i="1"/>
  <c r="K268" i="1" s="1"/>
  <c r="H270" i="1"/>
  <c r="K270" i="1" s="1"/>
  <c r="H271" i="1"/>
  <c r="K271" i="1" s="1"/>
  <c r="H272" i="1"/>
  <c r="K272" i="1" s="1"/>
  <c r="H273" i="1"/>
  <c r="K273" i="1" s="1"/>
  <c r="H275" i="1"/>
  <c r="K275" i="1" s="1"/>
  <c r="H276" i="1"/>
  <c r="K276" i="1" s="1"/>
  <c r="H5" i="1"/>
  <c r="K5" i="1" s="1"/>
  <c r="G276" i="1"/>
  <c r="I276" i="1" s="1"/>
  <c r="G275" i="1"/>
  <c r="I275" i="1" s="1"/>
  <c r="G273" i="1"/>
  <c r="G272" i="1"/>
  <c r="I272" i="1" s="1"/>
  <c r="G271" i="1"/>
  <c r="I271" i="1" s="1"/>
  <c r="G270" i="1"/>
  <c r="I270" i="1" s="1"/>
  <c r="G268" i="1"/>
  <c r="G267" i="1"/>
  <c r="I267" i="1" s="1"/>
  <c r="G266" i="1"/>
  <c r="G265" i="1"/>
  <c r="G264" i="1"/>
  <c r="G263" i="1"/>
  <c r="I263" i="1" s="1"/>
  <c r="G261" i="1"/>
  <c r="G260" i="1"/>
  <c r="I260" i="1" s="1"/>
  <c r="G259" i="1"/>
  <c r="G258" i="1"/>
  <c r="G257" i="1"/>
  <c r="G256" i="1"/>
  <c r="I256" i="1" s="1"/>
  <c r="G254" i="1"/>
  <c r="G253" i="1"/>
  <c r="G252" i="1"/>
  <c r="I252" i="1" s="1"/>
  <c r="G251" i="1"/>
  <c r="I251" i="1" s="1"/>
  <c r="G250" i="1"/>
  <c r="G249" i="1"/>
  <c r="G248" i="1"/>
  <c r="G247" i="1"/>
  <c r="I247" i="1" s="1"/>
  <c r="G246" i="1"/>
  <c r="G245" i="1"/>
  <c r="G244" i="1"/>
  <c r="I244" i="1" s="1"/>
  <c r="G243" i="1"/>
  <c r="I243" i="1" s="1"/>
  <c r="G242" i="1"/>
  <c r="G241" i="1"/>
  <c r="G240" i="1"/>
  <c r="G239" i="1"/>
  <c r="I239" i="1" s="1"/>
  <c r="G238" i="1"/>
  <c r="G237" i="1"/>
  <c r="G236" i="1"/>
  <c r="I236" i="1" s="1"/>
  <c r="G235" i="1"/>
  <c r="I235" i="1" s="1"/>
  <c r="G234" i="1"/>
  <c r="G233" i="1"/>
  <c r="G232" i="1"/>
  <c r="G231" i="1"/>
  <c r="I231" i="1" s="1"/>
  <c r="G230" i="1"/>
  <c r="G229" i="1"/>
  <c r="G228" i="1"/>
  <c r="I228" i="1" s="1"/>
  <c r="G227" i="1"/>
  <c r="I227" i="1" s="1"/>
  <c r="G226" i="1"/>
  <c r="G224" i="1"/>
  <c r="G223" i="1"/>
  <c r="I223" i="1" s="1"/>
  <c r="G222" i="1"/>
  <c r="I222" i="1" s="1"/>
  <c r="G221" i="1"/>
  <c r="G220" i="1"/>
  <c r="I220" i="1" s="1"/>
  <c r="G218" i="1"/>
  <c r="G217" i="1"/>
  <c r="G216" i="1"/>
  <c r="G214" i="1"/>
  <c r="G213" i="1"/>
  <c r="G212" i="1"/>
  <c r="I212" i="1" s="1"/>
  <c r="G211" i="1"/>
  <c r="G210" i="1"/>
  <c r="G209" i="1"/>
  <c r="G208" i="1"/>
  <c r="I208" i="1" s="1"/>
  <c r="G205" i="1"/>
  <c r="G204" i="1"/>
  <c r="I204" i="1" s="1"/>
  <c r="G203" i="1"/>
  <c r="G202" i="1"/>
  <c r="I202" i="1" s="1"/>
  <c r="G201" i="1"/>
  <c r="G200" i="1"/>
  <c r="I200" i="1" s="1"/>
  <c r="G199" i="1"/>
  <c r="I199" i="1" s="1"/>
  <c r="G198" i="1"/>
  <c r="I198" i="1" s="1"/>
  <c r="G197" i="1"/>
  <c r="G196" i="1"/>
  <c r="I196" i="1" s="1"/>
  <c r="G195" i="1"/>
  <c r="G194" i="1"/>
  <c r="I194" i="1" s="1"/>
  <c r="G193" i="1"/>
  <c r="G192" i="1"/>
  <c r="I192" i="1" s="1"/>
  <c r="G191" i="1"/>
  <c r="I191" i="1" s="1"/>
  <c r="G190" i="1"/>
  <c r="I190" i="1" s="1"/>
  <c r="G188" i="1"/>
  <c r="G186" i="1"/>
  <c r="G185" i="1"/>
  <c r="G184" i="1"/>
  <c r="I184" i="1" s="1"/>
  <c r="G183" i="1"/>
  <c r="G182" i="1"/>
  <c r="G181" i="1"/>
  <c r="G179" i="1"/>
  <c r="I179" i="1" s="1"/>
  <c r="G178" i="1"/>
  <c r="G176" i="1"/>
  <c r="I176" i="1" s="1"/>
  <c r="G175" i="1"/>
  <c r="G174" i="1"/>
  <c r="I174" i="1" s="1"/>
  <c r="G173" i="1"/>
  <c r="G172" i="1"/>
  <c r="I172" i="1" s="1"/>
  <c r="G171" i="1"/>
  <c r="I171" i="1" s="1"/>
  <c r="G170" i="1"/>
  <c r="I170" i="1" s="1"/>
  <c r="G169" i="1"/>
  <c r="G167" i="1"/>
  <c r="G165" i="1"/>
  <c r="G164" i="1"/>
  <c r="I164" i="1" s="1"/>
  <c r="G163" i="1"/>
  <c r="G162" i="1"/>
  <c r="G160" i="1"/>
  <c r="I160" i="1" s="1"/>
  <c r="G158" i="1"/>
  <c r="I158" i="1" s="1"/>
  <c r="G157" i="1"/>
  <c r="G156" i="1"/>
  <c r="I156" i="1" s="1"/>
  <c r="G155" i="1"/>
  <c r="G154" i="1"/>
  <c r="I154" i="1" s="1"/>
  <c r="G153" i="1"/>
  <c r="G152" i="1"/>
  <c r="I152" i="1" s="1"/>
  <c r="G150" i="1"/>
  <c r="G148" i="1"/>
  <c r="I148" i="1" s="1"/>
  <c r="G147" i="1"/>
  <c r="I147" i="1" s="1"/>
  <c r="G146" i="1"/>
  <c r="G145" i="1"/>
  <c r="G144" i="1"/>
  <c r="I144" i="1" s="1"/>
  <c r="G142" i="1"/>
  <c r="G141" i="1"/>
  <c r="G140" i="1"/>
  <c r="G139" i="1"/>
  <c r="I139" i="1" s="1"/>
  <c r="G138" i="1"/>
  <c r="G137" i="1"/>
  <c r="G136" i="1"/>
  <c r="I136" i="1" s="1"/>
  <c r="G134" i="1"/>
  <c r="I134" i="1" s="1"/>
  <c r="G133" i="1"/>
  <c r="G132" i="1"/>
  <c r="G131" i="1"/>
  <c r="I131" i="1" s="1"/>
  <c r="G130" i="1"/>
  <c r="I130" i="1" s="1"/>
  <c r="G128" i="1"/>
  <c r="G127" i="1"/>
  <c r="G126" i="1"/>
  <c r="G125" i="1"/>
  <c r="G124" i="1"/>
  <c r="G123" i="1"/>
  <c r="I123" i="1" s="1"/>
  <c r="G122" i="1"/>
  <c r="G121" i="1"/>
  <c r="G120" i="1"/>
  <c r="G119" i="1"/>
  <c r="G117" i="1"/>
  <c r="G116" i="1"/>
  <c r="G115" i="1"/>
  <c r="G114" i="1"/>
  <c r="I114" i="1" s="1"/>
  <c r="G113" i="1"/>
  <c r="G112" i="1"/>
  <c r="G110" i="1"/>
  <c r="G109" i="1"/>
  <c r="I109" i="1" s="1"/>
  <c r="G108" i="1"/>
  <c r="G107" i="1"/>
  <c r="G106" i="1"/>
  <c r="G105" i="1"/>
  <c r="G104" i="1"/>
  <c r="G103" i="1"/>
  <c r="G102" i="1"/>
  <c r="G100" i="1"/>
  <c r="G99" i="1"/>
  <c r="G97" i="1"/>
  <c r="G96" i="1"/>
  <c r="G95" i="1"/>
  <c r="G94" i="1"/>
  <c r="I94" i="1" s="1"/>
  <c r="G93" i="1"/>
  <c r="I93" i="1" s="1"/>
  <c r="G92" i="1"/>
  <c r="G91" i="1"/>
  <c r="G43" i="1"/>
  <c r="G44" i="1"/>
  <c r="G45" i="1"/>
  <c r="G46" i="1"/>
  <c r="I46" i="1" s="1"/>
  <c r="G47" i="1"/>
  <c r="G48" i="1"/>
  <c r="G49" i="1"/>
  <c r="G50" i="1"/>
  <c r="G51" i="1"/>
  <c r="G52" i="1"/>
  <c r="G53" i="1"/>
  <c r="G54" i="1"/>
  <c r="I54" i="1" s="1"/>
  <c r="G55" i="1"/>
  <c r="G56" i="1"/>
  <c r="G57" i="1"/>
  <c r="G58" i="1"/>
  <c r="G59" i="1"/>
  <c r="G60" i="1"/>
  <c r="G61" i="1"/>
  <c r="G62" i="1"/>
  <c r="I62" i="1" s="1"/>
  <c r="G63" i="1"/>
  <c r="G64" i="1"/>
  <c r="G65" i="1"/>
  <c r="G66" i="1"/>
  <c r="G67" i="1"/>
  <c r="G68" i="1"/>
  <c r="G69" i="1"/>
  <c r="G70" i="1"/>
  <c r="I70" i="1" s="1"/>
  <c r="G71" i="1"/>
  <c r="G72" i="1"/>
  <c r="G73" i="1"/>
  <c r="G74" i="1"/>
  <c r="G75" i="1"/>
  <c r="G76" i="1"/>
  <c r="G77" i="1"/>
  <c r="G78" i="1"/>
  <c r="I78" i="1" s="1"/>
  <c r="G79" i="1"/>
  <c r="G80" i="1"/>
  <c r="G81" i="1"/>
  <c r="G82" i="1"/>
  <c r="G83" i="1"/>
  <c r="G84" i="1"/>
  <c r="G85" i="1"/>
  <c r="G86" i="1"/>
  <c r="I86" i="1" s="1"/>
  <c r="G87" i="1"/>
  <c r="G88" i="1"/>
  <c r="G89" i="1"/>
  <c r="G42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27" i="1"/>
  <c r="G25" i="1"/>
  <c r="G24" i="1"/>
  <c r="G23" i="1"/>
  <c r="G22" i="1"/>
  <c r="G21" i="1"/>
  <c r="G20" i="1"/>
  <c r="G19" i="1"/>
  <c r="G18" i="1"/>
  <c r="G17" i="1"/>
  <c r="G16" i="1"/>
  <c r="G15" i="1"/>
  <c r="G14" i="1"/>
  <c r="I14" i="1" s="1"/>
  <c r="G13" i="1"/>
  <c r="G12" i="1"/>
  <c r="G11" i="1"/>
  <c r="I11" i="1" s="1"/>
  <c r="G10" i="1"/>
  <c r="G8" i="1"/>
  <c r="I8" i="1" s="1"/>
  <c r="G7" i="1"/>
  <c r="I7" i="1" s="1"/>
  <c r="I13" i="1" l="1"/>
  <c r="L13" i="1" s="1"/>
  <c r="I17" i="1"/>
  <c r="L17" i="1" s="1"/>
  <c r="I21" i="1"/>
  <c r="L21" i="1" s="1"/>
  <c r="I25" i="1"/>
  <c r="L25" i="1" s="1"/>
  <c r="I30" i="1"/>
  <c r="L30" i="1" s="1"/>
  <c r="I89" i="1"/>
  <c r="L89" i="1" s="1"/>
  <c r="I81" i="1"/>
  <c r="L81" i="1" s="1"/>
  <c r="I73" i="1"/>
  <c r="L73" i="1" s="1"/>
  <c r="I65" i="1"/>
  <c r="L65" i="1" s="1"/>
  <c r="I57" i="1"/>
  <c r="L57" i="1" s="1"/>
  <c r="I49" i="1"/>
  <c r="L49" i="1" s="1"/>
  <c r="I92" i="1"/>
  <c r="L92" i="1" s="1"/>
  <c r="I96" i="1"/>
  <c r="L96" i="1" s="1"/>
  <c r="I106" i="1"/>
  <c r="L106" i="1" s="1"/>
  <c r="I133" i="1"/>
  <c r="L133" i="1" s="1"/>
  <c r="I138" i="1"/>
  <c r="L138" i="1" s="1"/>
  <c r="I142" i="1"/>
  <c r="L142" i="1" s="1"/>
  <c r="L147" i="1"/>
  <c r="I153" i="1"/>
  <c r="L153" i="1" s="1"/>
  <c r="I157" i="1"/>
  <c r="L157" i="1" s="1"/>
  <c r="I169" i="1"/>
  <c r="L169" i="1" s="1"/>
  <c r="I173" i="1"/>
  <c r="L173" i="1" s="1"/>
  <c r="I178" i="1"/>
  <c r="L178" i="1" s="1"/>
  <c r="I193" i="1"/>
  <c r="L193" i="1" s="1"/>
  <c r="I197" i="1"/>
  <c r="L197" i="1" s="1"/>
  <c r="I201" i="1"/>
  <c r="L201" i="1" s="1"/>
  <c r="I205" i="1"/>
  <c r="L205" i="1" s="1"/>
  <c r="I221" i="1"/>
  <c r="L221" i="1" s="1"/>
  <c r="I226" i="1"/>
  <c r="L226" i="1" s="1"/>
  <c r="I230" i="1"/>
  <c r="L230" i="1" s="1"/>
  <c r="I234" i="1"/>
  <c r="L234" i="1" s="1"/>
  <c r="I238" i="1"/>
  <c r="L238" i="1" s="1"/>
  <c r="I242" i="1"/>
  <c r="L242" i="1" s="1"/>
  <c r="I246" i="1"/>
  <c r="L246" i="1" s="1"/>
  <c r="I250" i="1"/>
  <c r="L250" i="1" s="1"/>
  <c r="I254" i="1"/>
  <c r="L254" i="1" s="1"/>
  <c r="I273" i="1"/>
  <c r="L273" i="1" s="1"/>
  <c r="I124" i="1"/>
  <c r="L124" i="1" s="1"/>
  <c r="I110" i="1"/>
  <c r="L110" i="1" s="1"/>
  <c r="L14" i="1"/>
  <c r="I18" i="1"/>
  <c r="L18" i="1" s="1"/>
  <c r="I22" i="1"/>
  <c r="L22" i="1" s="1"/>
  <c r="I27" i="1"/>
  <c r="L27" i="1" s="1"/>
  <c r="I37" i="1"/>
  <c r="L37" i="1" s="1"/>
  <c r="I33" i="1"/>
  <c r="L33" i="1" s="1"/>
  <c r="I29" i="1"/>
  <c r="L29" i="1" s="1"/>
  <c r="I88" i="1"/>
  <c r="L88" i="1" s="1"/>
  <c r="I84" i="1"/>
  <c r="L84" i="1" s="1"/>
  <c r="I264" i="1"/>
  <c r="L264" i="1" s="1"/>
  <c r="I259" i="1"/>
  <c r="L259" i="1" s="1"/>
  <c r="I115" i="1"/>
  <c r="L115" i="1" s="1"/>
  <c r="I85" i="1"/>
  <c r="L85" i="1" s="1"/>
  <c r="I69" i="1"/>
  <c r="L69" i="1" s="1"/>
  <c r="I53" i="1"/>
  <c r="L53" i="1" s="1"/>
  <c r="I38" i="1"/>
  <c r="L38" i="1" s="1"/>
  <c r="L11" i="1"/>
  <c r="I15" i="1"/>
  <c r="L15" i="1" s="1"/>
  <c r="I19" i="1"/>
  <c r="L19" i="1" s="1"/>
  <c r="I23" i="1"/>
  <c r="L23" i="1" s="1"/>
  <c r="I40" i="1"/>
  <c r="L40" i="1" s="1"/>
  <c r="I36" i="1"/>
  <c r="L36" i="1" s="1"/>
  <c r="I32" i="1"/>
  <c r="L32" i="1" s="1"/>
  <c r="I28" i="1"/>
  <c r="L28" i="1" s="1"/>
  <c r="I87" i="1"/>
  <c r="L87" i="1" s="1"/>
  <c r="I83" i="1"/>
  <c r="L83" i="1" s="1"/>
  <c r="I79" i="1"/>
  <c r="L79" i="1" s="1"/>
  <c r="I75" i="1"/>
  <c r="L75" i="1" s="1"/>
  <c r="I71" i="1"/>
  <c r="L71" i="1" s="1"/>
  <c r="I67" i="1"/>
  <c r="L67" i="1" s="1"/>
  <c r="I63" i="1"/>
  <c r="L63" i="1" s="1"/>
  <c r="I59" i="1"/>
  <c r="L59" i="1" s="1"/>
  <c r="I55" i="1"/>
  <c r="L55" i="1" s="1"/>
  <c r="I51" i="1"/>
  <c r="L51" i="1" s="1"/>
  <c r="I47" i="1"/>
  <c r="L47" i="1" s="1"/>
  <c r="I43" i="1"/>
  <c r="L43" i="1" s="1"/>
  <c r="L94" i="1"/>
  <c r="I99" i="1"/>
  <c r="L99" i="1" s="1"/>
  <c r="I104" i="1"/>
  <c r="L104" i="1" s="1"/>
  <c r="I108" i="1"/>
  <c r="L108" i="1" s="1"/>
  <c r="I113" i="1"/>
  <c r="L113" i="1" s="1"/>
  <c r="I117" i="1"/>
  <c r="L117" i="1" s="1"/>
  <c r="I122" i="1"/>
  <c r="L122" i="1" s="1"/>
  <c r="I126" i="1"/>
  <c r="L126" i="1" s="1"/>
  <c r="L131" i="1"/>
  <c r="L136" i="1"/>
  <c r="I145" i="1"/>
  <c r="L145" i="1" s="1"/>
  <c r="I150" i="1"/>
  <c r="L150" i="1" s="1"/>
  <c r="L160" i="1"/>
  <c r="I165" i="1"/>
  <c r="L165" i="1" s="1"/>
  <c r="L171" i="1"/>
  <c r="I181" i="1"/>
  <c r="L181" i="1" s="1"/>
  <c r="I185" i="1"/>
  <c r="L185" i="1" s="1"/>
  <c r="L191" i="1"/>
  <c r="L199" i="1"/>
  <c r="I209" i="1"/>
  <c r="L209" i="1" s="1"/>
  <c r="I213" i="1"/>
  <c r="L213" i="1" s="1"/>
  <c r="I218" i="1"/>
  <c r="L218" i="1" s="1"/>
  <c r="L223" i="1"/>
  <c r="L228" i="1"/>
  <c r="L236" i="1"/>
  <c r="L244" i="1"/>
  <c r="L252" i="1"/>
  <c r="I257" i="1"/>
  <c r="L257" i="1" s="1"/>
  <c r="I261" i="1"/>
  <c r="L261" i="1" s="1"/>
  <c r="I266" i="1"/>
  <c r="L266" i="1" s="1"/>
  <c r="L271" i="1"/>
  <c r="L276" i="1"/>
  <c r="I10" i="1"/>
  <c r="L10" i="1" s="1"/>
  <c r="I248" i="1"/>
  <c r="L248" i="1" s="1"/>
  <c r="I240" i="1"/>
  <c r="L240" i="1" s="1"/>
  <c r="I232" i="1"/>
  <c r="L232" i="1" s="1"/>
  <c r="I211" i="1"/>
  <c r="L211" i="1" s="1"/>
  <c r="I183" i="1"/>
  <c r="L183" i="1" s="1"/>
  <c r="I163" i="1"/>
  <c r="L163" i="1" s="1"/>
  <c r="I128" i="1"/>
  <c r="L128" i="1" s="1"/>
  <c r="I120" i="1"/>
  <c r="L120" i="1" s="1"/>
  <c r="I102" i="1"/>
  <c r="L102" i="1" s="1"/>
  <c r="I34" i="1"/>
  <c r="L34" i="1" s="1"/>
  <c r="I12" i="1"/>
  <c r="L12" i="1" s="1"/>
  <c r="I16" i="1"/>
  <c r="L16" i="1" s="1"/>
  <c r="I20" i="1"/>
  <c r="L20" i="1" s="1"/>
  <c r="I24" i="1"/>
  <c r="L24" i="1" s="1"/>
  <c r="I39" i="1"/>
  <c r="L39" i="1" s="1"/>
  <c r="I35" i="1"/>
  <c r="L35" i="1" s="1"/>
  <c r="I31" i="1"/>
  <c r="L31" i="1" s="1"/>
  <c r="I42" i="1"/>
  <c r="L42" i="1" s="1"/>
  <c r="L86" i="1"/>
  <c r="I82" i="1"/>
  <c r="L82" i="1" s="1"/>
  <c r="L78" i="1"/>
  <c r="I74" i="1"/>
  <c r="L74" i="1" s="1"/>
  <c r="L70" i="1"/>
  <c r="I66" i="1"/>
  <c r="L66" i="1" s="1"/>
  <c r="L62" i="1"/>
  <c r="I58" i="1"/>
  <c r="L58" i="1" s="1"/>
  <c r="L54" i="1"/>
  <c r="I50" i="1"/>
  <c r="L50" i="1" s="1"/>
  <c r="L46" i="1"/>
  <c r="I91" i="1"/>
  <c r="L91" i="1" s="1"/>
  <c r="I95" i="1"/>
  <c r="L95" i="1" s="1"/>
  <c r="I100" i="1"/>
  <c r="L100" i="1" s="1"/>
  <c r="I105" i="1"/>
  <c r="L105" i="1" s="1"/>
  <c r="L109" i="1"/>
  <c r="L114" i="1"/>
  <c r="L123" i="1"/>
  <c r="I137" i="1"/>
  <c r="L137" i="1" s="1"/>
  <c r="I141" i="1"/>
  <c r="L141" i="1" s="1"/>
  <c r="I146" i="1"/>
  <c r="L146" i="1" s="1"/>
  <c r="L152" i="1"/>
  <c r="L156" i="1"/>
  <c r="I162" i="1"/>
  <c r="L162" i="1" s="1"/>
  <c r="L172" i="1"/>
  <c r="L176" i="1"/>
  <c r="I182" i="1"/>
  <c r="L182" i="1" s="1"/>
  <c r="I186" i="1"/>
  <c r="L186" i="1" s="1"/>
  <c r="L192" i="1"/>
  <c r="L196" i="1"/>
  <c r="L200" i="1"/>
  <c r="L204" i="1"/>
  <c r="I210" i="1"/>
  <c r="L210" i="1" s="1"/>
  <c r="I214" i="1"/>
  <c r="L214" i="1" s="1"/>
  <c r="L220" i="1"/>
  <c r="I229" i="1"/>
  <c r="L229" i="1" s="1"/>
  <c r="I233" i="1"/>
  <c r="L233" i="1" s="1"/>
  <c r="I237" i="1"/>
  <c r="L237" i="1" s="1"/>
  <c r="I241" i="1"/>
  <c r="L241" i="1" s="1"/>
  <c r="I245" i="1"/>
  <c r="L245" i="1" s="1"/>
  <c r="I249" i="1"/>
  <c r="L249" i="1" s="1"/>
  <c r="I253" i="1"/>
  <c r="L253" i="1" s="1"/>
  <c r="I258" i="1"/>
  <c r="L258" i="1" s="1"/>
  <c r="L263" i="1"/>
  <c r="L267" i="1"/>
  <c r="L272" i="1"/>
  <c r="I268" i="1"/>
  <c r="L268" i="1" s="1"/>
  <c r="I224" i="1"/>
  <c r="L224" i="1" s="1"/>
  <c r="I216" i="1"/>
  <c r="L216" i="1" s="1"/>
  <c r="I203" i="1"/>
  <c r="L203" i="1" s="1"/>
  <c r="I195" i="1"/>
  <c r="L195" i="1" s="1"/>
  <c r="I188" i="1"/>
  <c r="L188" i="1" s="1"/>
  <c r="I175" i="1"/>
  <c r="L175" i="1" s="1"/>
  <c r="I167" i="1"/>
  <c r="L167" i="1" s="1"/>
  <c r="I155" i="1"/>
  <c r="L155" i="1" s="1"/>
  <c r="I140" i="1"/>
  <c r="L140" i="1" s="1"/>
  <c r="I132" i="1"/>
  <c r="L132" i="1" s="1"/>
  <c r="I127" i="1"/>
  <c r="L127" i="1" s="1"/>
  <c r="I119" i="1"/>
  <c r="L119" i="1" s="1"/>
  <c r="I77" i="1"/>
  <c r="L77" i="1" s="1"/>
  <c r="I61" i="1"/>
  <c r="L61" i="1" s="1"/>
  <c r="I45" i="1"/>
  <c r="L45" i="1" s="1"/>
  <c r="I80" i="1"/>
  <c r="L80" i="1" s="1"/>
  <c r="I76" i="1"/>
  <c r="L76" i="1" s="1"/>
  <c r="I72" i="1"/>
  <c r="L72" i="1" s="1"/>
  <c r="I68" i="1"/>
  <c r="L68" i="1" s="1"/>
  <c r="I64" i="1"/>
  <c r="L64" i="1" s="1"/>
  <c r="I60" i="1"/>
  <c r="L60" i="1" s="1"/>
  <c r="I56" i="1"/>
  <c r="L56" i="1" s="1"/>
  <c r="I52" i="1"/>
  <c r="L52" i="1" s="1"/>
  <c r="I48" i="1"/>
  <c r="L48" i="1" s="1"/>
  <c r="I44" i="1"/>
  <c r="L44" i="1" s="1"/>
  <c r="L93" i="1"/>
  <c r="I103" i="1"/>
  <c r="L103" i="1" s="1"/>
  <c r="I107" i="1"/>
  <c r="L107" i="1" s="1"/>
  <c r="I112" i="1"/>
  <c r="L112" i="1" s="1"/>
  <c r="I116" i="1"/>
  <c r="L116" i="1" s="1"/>
  <c r="L130" i="1"/>
  <c r="L134" i="1"/>
  <c r="L139" i="1"/>
  <c r="L144" i="1"/>
  <c r="L148" i="1"/>
  <c r="L154" i="1"/>
  <c r="L158" i="1"/>
  <c r="L164" i="1"/>
  <c r="L170" i="1"/>
  <c r="L174" i="1"/>
  <c r="L179" i="1"/>
  <c r="L184" i="1"/>
  <c r="L190" i="1"/>
  <c r="L194" i="1"/>
  <c r="L198" i="1"/>
  <c r="L202" i="1"/>
  <c r="L208" i="1"/>
  <c r="L212" i="1"/>
  <c r="L222" i="1"/>
  <c r="L227" i="1"/>
  <c r="L231" i="1"/>
  <c r="L235" i="1"/>
  <c r="L239" i="1"/>
  <c r="L243" i="1"/>
  <c r="L247" i="1"/>
  <c r="L251" i="1"/>
  <c r="L256" i="1"/>
  <c r="L260" i="1"/>
  <c r="L265" i="1"/>
  <c r="L270" i="1"/>
  <c r="L275" i="1"/>
  <c r="I265" i="1"/>
  <c r="I217" i="1"/>
  <c r="L217" i="1" s="1"/>
  <c r="I125" i="1"/>
  <c r="L125" i="1" s="1"/>
  <c r="I121" i="1"/>
  <c r="L121" i="1" s="1"/>
  <c r="I97" i="1"/>
  <c r="L97" i="1" s="1"/>
  <c r="L7" i="1"/>
  <c r="L8" i="1"/>
  <c r="I5" i="1"/>
  <c r="L5" i="1" s="1"/>
</calcChain>
</file>

<file path=xl/sharedStrings.xml><?xml version="1.0" encoding="utf-8"?>
<sst xmlns="http://schemas.openxmlformats.org/spreadsheetml/2006/main" count="954" uniqueCount="314">
  <si>
    <t>lilac</t>
  </si>
  <si>
    <t>pink</t>
  </si>
  <si>
    <t>salmon</t>
  </si>
  <si>
    <t>I</t>
  </si>
  <si>
    <t>humilis Samantha</t>
  </si>
  <si>
    <t>6/8</t>
  </si>
  <si>
    <t>Flair</t>
  </si>
  <si>
    <t>12/+</t>
  </si>
  <si>
    <t>Sunny Flair</t>
  </si>
  <si>
    <t>Alison Bradley</t>
  </si>
  <si>
    <t>Avant Garde</t>
  </si>
  <si>
    <t>Double Price</t>
  </si>
  <si>
    <t>Double Trouble</t>
  </si>
  <si>
    <t>Flash Point</t>
  </si>
  <si>
    <t>Foxtrot</t>
  </si>
  <si>
    <t>Foxy Foxtrot</t>
  </si>
  <si>
    <t>Largo</t>
  </si>
  <si>
    <t>Lorenzo</t>
  </si>
  <si>
    <t>Marie Jo</t>
  </si>
  <si>
    <t>Orca</t>
  </si>
  <si>
    <t>Pamplona</t>
  </si>
  <si>
    <t>Popcorn</t>
  </si>
  <si>
    <t>9/10</t>
  </si>
  <si>
    <t>Presto</t>
  </si>
  <si>
    <t>Shell</t>
  </si>
  <si>
    <t>Yellow Baby</t>
  </si>
  <si>
    <t>Canyon</t>
  </si>
  <si>
    <t>black</t>
  </si>
  <si>
    <t>Columbus</t>
  </si>
  <si>
    <t>Double Focus</t>
  </si>
  <si>
    <t>Double You</t>
  </si>
  <si>
    <t>Finola</t>
  </si>
  <si>
    <t>Icoon</t>
  </si>
  <si>
    <t>Katinka</t>
  </si>
  <si>
    <t>Maitresse</t>
  </si>
  <si>
    <t>Orange Princess</t>
  </si>
  <si>
    <t>Red Princess</t>
  </si>
  <si>
    <t>Royal Acres</t>
  </si>
  <si>
    <t>purple</t>
  </si>
  <si>
    <t>Snow Tears</t>
  </si>
  <si>
    <t>Sunset Tropical</t>
  </si>
  <si>
    <t>World Bowl</t>
  </si>
  <si>
    <t>Aafke</t>
  </si>
  <si>
    <t>Alibi</t>
  </si>
  <si>
    <t>Antarctica</t>
  </si>
  <si>
    <t>Antarctica Fire</t>
  </si>
  <si>
    <t>Argos</t>
  </si>
  <si>
    <t>Avocado</t>
  </si>
  <si>
    <t>Barcelona</t>
  </si>
  <si>
    <t>Beautytrend</t>
  </si>
  <si>
    <t>Bullit</t>
  </si>
  <si>
    <t>Cadans</t>
  </si>
  <si>
    <t>Calgary</t>
  </si>
  <si>
    <t>Calgary Flames</t>
  </si>
  <si>
    <t>Calgary Red</t>
  </si>
  <si>
    <t>Carola</t>
  </si>
  <si>
    <t>Creme Fraiche</t>
  </si>
  <si>
    <t>Delta Storm</t>
  </si>
  <si>
    <t>Denmark</t>
  </si>
  <si>
    <t>Dominiek</t>
  </si>
  <si>
    <t>Dragline</t>
  </si>
  <si>
    <t>First Star</t>
  </si>
  <si>
    <t>Flaming Flag</t>
  </si>
  <si>
    <t>Hermitage</t>
  </si>
  <si>
    <t>Ice Lolly</t>
  </si>
  <si>
    <t>Laptop</t>
  </si>
  <si>
    <t>Laptop doek</t>
  </si>
  <si>
    <t>Librije</t>
  </si>
  <si>
    <t>Lions Glory</t>
  </si>
  <si>
    <t>Lydia</t>
  </si>
  <si>
    <t>Memphis</t>
  </si>
  <si>
    <t>Milkshake</t>
  </si>
  <si>
    <t>Outbreak</t>
  </si>
  <si>
    <t>Outfit</t>
  </si>
  <si>
    <t>Passionale</t>
  </si>
  <si>
    <t>Pleasure</t>
  </si>
  <si>
    <t>Pretty Princess</t>
  </si>
  <si>
    <t>Prinses Irene</t>
  </si>
  <si>
    <t>Purple Raven</t>
  </si>
  <si>
    <t>Roussillion</t>
  </si>
  <si>
    <t>Seadov</t>
  </si>
  <si>
    <t>Spryng Break</t>
  </si>
  <si>
    <t>Spryng Sunrise</t>
  </si>
  <si>
    <t>Spryng Tide</t>
  </si>
  <si>
    <t>Strong Gold</t>
  </si>
  <si>
    <t>Strong Love</t>
  </si>
  <si>
    <t>Surrender</t>
  </si>
  <si>
    <t>Surrender doek</t>
  </si>
  <si>
    <t>Time Out</t>
  </si>
  <si>
    <t>Tresor</t>
  </si>
  <si>
    <t>Ad Rem</t>
  </si>
  <si>
    <t>Banja Luka</t>
  </si>
  <si>
    <t>Golden Parade</t>
  </si>
  <si>
    <t>Lalibela</t>
  </si>
  <si>
    <t>Novi Sun</t>
  </si>
  <si>
    <t>Parade</t>
  </si>
  <si>
    <t>Worlds Favourite</t>
  </si>
  <si>
    <t>Ballerina</t>
  </si>
  <si>
    <t>White Triumphator</t>
  </si>
  <si>
    <t>Bendigo</t>
  </si>
  <si>
    <t>11/+</t>
  </si>
  <si>
    <t>Brisbane</t>
  </si>
  <si>
    <t>Canasta</t>
  </si>
  <si>
    <t>Fabio</t>
  </si>
  <si>
    <t>Indiana</t>
  </si>
  <si>
    <t>Labrador</t>
  </si>
  <si>
    <t>Makarska</t>
  </si>
  <si>
    <t>Queensland</t>
  </si>
  <si>
    <t>Yellow Fabio</t>
  </si>
  <si>
    <t>Cabanna</t>
  </si>
  <si>
    <t>Dee Jay Parrot</t>
  </si>
  <si>
    <t>Parrot Prince</t>
  </si>
  <si>
    <t>Rococo</t>
  </si>
  <si>
    <t>Seadov Parrot</t>
  </si>
  <si>
    <t>Super Parrot</t>
  </si>
  <si>
    <t>Attraction</t>
  </si>
  <si>
    <t>13/16</t>
  </si>
  <si>
    <t>16/18</t>
  </si>
  <si>
    <t>Dutch Master</t>
  </si>
  <si>
    <t>14/16</t>
  </si>
  <si>
    <t>Kg</t>
  </si>
  <si>
    <t>Gold Medal</t>
  </si>
  <si>
    <t>Kiss Me</t>
  </si>
  <si>
    <t>12/14</t>
  </si>
  <si>
    <t>Lucky Number</t>
  </si>
  <si>
    <t>Mount Hood</t>
  </si>
  <si>
    <t>Chromacolor</t>
  </si>
  <si>
    <t>Delibes</t>
  </si>
  <si>
    <t>Flower Record</t>
  </si>
  <si>
    <t>Snowboard</t>
  </si>
  <si>
    <t>Dick Wilden</t>
  </si>
  <si>
    <t>Double Gold Medal</t>
  </si>
  <si>
    <t>My Story</t>
  </si>
  <si>
    <t>Replete</t>
  </si>
  <si>
    <t>Sweet Desire</t>
  </si>
  <si>
    <t>Tahiti</t>
  </si>
  <si>
    <t>Peach Swirl</t>
  </si>
  <si>
    <t>Tete Bouclé</t>
  </si>
  <si>
    <t>Geranium</t>
  </si>
  <si>
    <t>Carice</t>
  </si>
  <si>
    <t>Ice Baby (Snow Baby)</t>
  </si>
  <si>
    <t>8/+</t>
  </si>
  <si>
    <t>Jetfire</t>
  </si>
  <si>
    <t>14/+</t>
  </si>
  <si>
    <t>Tete a Tete</t>
  </si>
  <si>
    <t>11/12</t>
  </si>
  <si>
    <t>Martinette</t>
  </si>
  <si>
    <t>Avalex</t>
  </si>
  <si>
    <t>Bright Day</t>
  </si>
  <si>
    <t>Kapiti Peach</t>
  </si>
  <si>
    <t>Minnow</t>
  </si>
  <si>
    <t>Thalia</t>
  </si>
  <si>
    <t>Golden Yellow</t>
  </si>
  <si>
    <t>8/9</t>
  </si>
  <si>
    <t>vernus Flower Record</t>
  </si>
  <si>
    <t>vernus Jeanne d'Arc</t>
  </si>
  <si>
    <t>vernus Pickwick</t>
  </si>
  <si>
    <t>reticulata Harmony</t>
  </si>
  <si>
    <t>6/+</t>
  </si>
  <si>
    <t>reticulata J.S.Dijt</t>
  </si>
  <si>
    <t>Horizon</t>
  </si>
  <si>
    <t>28/30</t>
  </si>
  <si>
    <t>30/32</t>
  </si>
  <si>
    <t>Spartacus</t>
  </si>
  <si>
    <t>Sweet Cream</t>
  </si>
  <si>
    <t>White Amadeus</t>
  </si>
  <si>
    <t>Charisma</t>
  </si>
  <si>
    <t>Denver</t>
  </si>
  <si>
    <t>Double King</t>
  </si>
  <si>
    <t>Jumbo</t>
  </si>
  <si>
    <t>Lagoon</t>
  </si>
  <si>
    <t>Orange Souvereign</t>
  </si>
  <si>
    <t>Picotee</t>
  </si>
  <si>
    <t>Allium aflatunense</t>
  </si>
  <si>
    <t>Allium aflatunense Purple Sensation</t>
  </si>
  <si>
    <t>Allium Giganteum</t>
  </si>
  <si>
    <t>20/+</t>
  </si>
  <si>
    <t>Allium Gladiator</t>
  </si>
  <si>
    <t>Allium Globemaster</t>
  </si>
  <si>
    <t>Allium Mont Blanc</t>
  </si>
  <si>
    <t>Allium Ostara</t>
  </si>
  <si>
    <t>Anemone blanda</t>
  </si>
  <si>
    <t>5/+</t>
  </si>
  <si>
    <t>Anemone blanda Charmer</t>
  </si>
  <si>
    <t>Anemone blanda Pink Star</t>
  </si>
  <si>
    <t>Chionodoxa forbesii Pink Giant</t>
  </si>
  <si>
    <t>Chionodoxa luciliae</t>
  </si>
  <si>
    <t>Chionodoxa luciliae Alba</t>
  </si>
  <si>
    <t>Chionodoxa sardensis</t>
  </si>
  <si>
    <t>Eranthis cilicica</t>
  </si>
  <si>
    <t>Eremurus himalaicus</t>
  </si>
  <si>
    <t>Eremurus Ruiter-hybride Cleopatra</t>
  </si>
  <si>
    <t>Eremurus Shelford-hybriden</t>
  </si>
  <si>
    <t>mixture</t>
  </si>
  <si>
    <t>Eremurus stenophyllus</t>
  </si>
  <si>
    <t>Fritillaria imperialis Aurora</t>
  </si>
  <si>
    <t>24/+</t>
  </si>
  <si>
    <t>Fritillaria imperialis Lutea</t>
  </si>
  <si>
    <t>Fritillaria imperialis Rubra</t>
  </si>
  <si>
    <t>Fritillaria meleagris gemengd</t>
  </si>
  <si>
    <t>7/8</t>
  </si>
  <si>
    <t>Fritillaria persica</t>
  </si>
  <si>
    <t>20/24</t>
  </si>
  <si>
    <t>6/7</t>
  </si>
  <si>
    <t>12/13</t>
  </si>
  <si>
    <t>13/14</t>
  </si>
  <si>
    <t>Muscari armeniacum</t>
  </si>
  <si>
    <t>Muscari armeniacum Big Smile</t>
  </si>
  <si>
    <t>10/+</t>
  </si>
  <si>
    <t>Muscari armeniacum Fantasy Creation</t>
  </si>
  <si>
    <t>Muscari armeniacum Siberian Tiger</t>
  </si>
  <si>
    <t>9/+</t>
  </si>
  <si>
    <t>Muscari aucheri Ocean Magic</t>
  </si>
  <si>
    <t>Muscari aucheri White Magic</t>
  </si>
  <si>
    <t>Muscari Pink Sunrise</t>
  </si>
  <si>
    <t>Ornithogalum balansae</t>
  </si>
  <si>
    <t>Puschkinia scilloides var. libanotica</t>
  </si>
  <si>
    <t>Puschkinia scilloides var. libanotica Alba</t>
  </si>
  <si>
    <t>Scilla mischtschenkoana</t>
  </si>
  <si>
    <t>Scilla siberica</t>
  </si>
  <si>
    <t>Scilla siberica Alba</t>
  </si>
  <si>
    <t>Scilla siberica Spring Beauty</t>
  </si>
  <si>
    <t>Clementine</t>
  </si>
  <si>
    <t>Grandeur</t>
  </si>
  <si>
    <t>Honeymoon</t>
  </si>
  <si>
    <t>Peachy Queen</t>
  </si>
  <si>
    <t>Purple Rain</t>
  </si>
  <si>
    <t>Bordeaux</t>
  </si>
  <si>
    <t>Corvette</t>
  </si>
  <si>
    <t>Delta River</t>
  </si>
  <si>
    <t>Le Chateau</t>
  </si>
  <si>
    <t>Pink Passion</t>
  </si>
  <si>
    <t>White River</t>
  </si>
  <si>
    <t>3/4</t>
  </si>
  <si>
    <t>2/3</t>
  </si>
  <si>
    <t>LALELE DUBLE TIMPURII</t>
  </si>
  <si>
    <t>LALELE DUBLE TARZII</t>
  </si>
  <si>
    <t>LALELE TRIUMPH</t>
  </si>
  <si>
    <t>LALELE DARWIN HYBRIDE</t>
  </si>
  <si>
    <t>LALELE LILYFLOWERING (cupa flore in forma de crin)</t>
  </si>
  <si>
    <t>LALELE FRINGED (FRANJURATE)</t>
  </si>
  <si>
    <t>LALELE PARROT (PAPAGAL)</t>
  </si>
  <si>
    <t>CULOARE</t>
  </si>
  <si>
    <t>CANTITATE BULBI IN LADA</t>
  </si>
  <si>
    <t>MARIME BULB</t>
  </si>
  <si>
    <t xml:space="preserve">PRET €/1000 BULBI </t>
  </si>
  <si>
    <t>PRET RON PENTRU 1 BULB</t>
  </si>
  <si>
    <t>NARCISE LARGE CUPPED (FLOARE MARE SUB FORMA DE CUPA)</t>
  </si>
  <si>
    <t>NARCISE DOUBLE (CU FLOARE BATUTA)</t>
  </si>
  <si>
    <t>Abba - MIROS PLACUT</t>
  </si>
  <si>
    <t>Bridal Crown - MIROS PLACUT SI DELICAT</t>
  </si>
  <si>
    <t>NARCISE MULTIFLOWERING (PRODUCE MAI MULTE FLORI PE O SINGURA TULPINA)</t>
  </si>
  <si>
    <t>NARCISE TRUMPET ( FLOARE SUB FORMA DE TROMPETA)</t>
  </si>
  <si>
    <t>NARCISE CYCLAMINEUS  (FLOAREA ESTE ASEMANATOARE CU CEA A CICLAMENILOR)</t>
  </si>
  <si>
    <t>NARCISE JONQUILLA (FLORI MICI SI PARFUMATE)</t>
  </si>
  <si>
    <t>NARCISE TAZETTA (FLORI MAI MICI, NUMAR DE FLORI MAI MARE PE TULPINA, MIROS DULCE SI PLACUT)</t>
  </si>
  <si>
    <t>NARCISE TRIANDRUS (FLORI DELICATE SI GRATIOASE)</t>
  </si>
  <si>
    <t>CROCUS (BRANDUSE)</t>
  </si>
  <si>
    <t>AMARYLLIS PREPARED (CRIN DE CAMERA TRATAT)</t>
  </si>
  <si>
    <t>AMARYLLIS PREPARED DOUBLE (CRIN DE CAMERA DUBLU/BATUT  TRATAT)</t>
  </si>
  <si>
    <t>ALTE SPECII</t>
  </si>
  <si>
    <t>ALLIUM (CEAPA DECORATIVA)</t>
  </si>
  <si>
    <t>ANEMONE (FLOAREA VANTULUI)</t>
  </si>
  <si>
    <t>CHIONODOXA (GLORIA ZAPEZII)</t>
  </si>
  <si>
    <t>IRIS</t>
  </si>
  <si>
    <t>ERANTHIS (LACRAMIOARA DE IARNA sau IARBA DE PRIMAVARA)</t>
  </si>
  <si>
    <t>FREESIA CU FLOARE SIMPLA, TRATATA  (comanda minima: 1000 buc)</t>
  </si>
  <si>
    <t>FREESIA CU FLOARE DUBLA, TRATATA  (comanda minima: 1000 buc)</t>
  </si>
  <si>
    <t>OXALIS (TRIFOIUL SALBATIC)</t>
  </si>
  <si>
    <t>Oxalis regnellii - Trifoiul cu flori de primavara</t>
  </si>
  <si>
    <t>Oxalis triangularis - Trifoiul purpuriu/violet</t>
  </si>
  <si>
    <t>Oxalis adenophylla - Oxalis cu frunze de conifer</t>
  </si>
  <si>
    <t>Oxalis deppei Iron Cross - flori galbene, planta decorativa unica</t>
  </si>
  <si>
    <t>albastru</t>
  </si>
  <si>
    <t>rosu</t>
  </si>
  <si>
    <t>albastru deschis</t>
  </si>
  <si>
    <t>albastru inchis</t>
  </si>
  <si>
    <t>alb</t>
  </si>
  <si>
    <t>galben</t>
  </si>
  <si>
    <t>portocaliu</t>
  </si>
  <si>
    <t>rosu-galben</t>
  </si>
  <si>
    <t>galben-rosu</t>
  </si>
  <si>
    <t>pink-galben</t>
  </si>
  <si>
    <t>galben-portocaliu</t>
  </si>
  <si>
    <t>rosu-alb</t>
  </si>
  <si>
    <t>alb-rosu</t>
  </si>
  <si>
    <t>alb-galben</t>
  </si>
  <si>
    <t>alb-purple</t>
  </si>
  <si>
    <t>purple-alb</t>
  </si>
  <si>
    <t>pink-alb</t>
  </si>
  <si>
    <t>alb-pink</t>
  </si>
  <si>
    <t>alb-portocaliu</t>
  </si>
  <si>
    <t>galben-alb</t>
  </si>
  <si>
    <t xml:space="preserve">albastru </t>
  </si>
  <si>
    <t>Galanthus elwesii (GHIOCEI)</t>
  </si>
  <si>
    <t>Galanthus gefüllt Hippolyta (GHIOCEI CU FLORI DUBLE)</t>
  </si>
  <si>
    <t>Leucojum aestivum Gravetye Giant (Import), ghiocei de vara</t>
  </si>
  <si>
    <t>Chionodoxa forbesii albastru Giant</t>
  </si>
  <si>
    <t>Muscari aucheri albastru Magic</t>
  </si>
  <si>
    <t>albastru Bayou</t>
  </si>
  <si>
    <r>
      <rPr>
        <b/>
        <sz val="10"/>
        <color rgb="FFEE0000"/>
        <rFont val="Arial"/>
        <family val="2"/>
      </rPr>
      <t xml:space="preserve">pret RON/BULB </t>
    </r>
    <r>
      <rPr>
        <b/>
        <sz val="10"/>
        <rFont val="Arial"/>
        <family val="2"/>
      </rPr>
      <t>!!!</t>
    </r>
    <r>
      <rPr>
        <b/>
        <sz val="10"/>
        <color rgb="FFEE0000"/>
        <rFont val="Arial"/>
        <family val="2"/>
      </rPr>
      <t xml:space="preserve"> INCLUSIV</t>
    </r>
    <r>
      <rPr>
        <b/>
        <sz val="10"/>
        <rFont val="Arial"/>
        <family val="2"/>
      </rPr>
      <t xml:space="preserve"> TRANSPORT, LAZI, TVA SI TRATAREA (LIVRAREA BULBILOR TRATATI SE FACE IN DECEMBRIE)</t>
    </r>
  </si>
  <si>
    <t>(Livrarea bulbilor tratați se face în luna decembrie)</t>
  </si>
  <si>
    <t xml:space="preserve">Cantitate pe 1 palet </t>
  </si>
  <si>
    <t xml:space="preserve">Pret Transport/bulb </t>
  </si>
  <si>
    <t>TVA BULBI</t>
  </si>
  <si>
    <t>Pret lazi</t>
  </si>
  <si>
    <t>LALELE</t>
  </si>
  <si>
    <r>
      <t>PREȚURI ÎN RON/BULB</t>
    </r>
    <r>
      <rPr>
        <b/>
        <sz val="18"/>
        <color rgb="FFEE0000"/>
        <rFont val="Aptos Narrow"/>
        <family val="2"/>
        <scheme val="minor"/>
      </rPr>
      <t xml:space="preserve"> – INCLUS TRANSPORTUL, LĂZILE, TVA-UL ȘI TRATAREA</t>
    </r>
    <r>
      <rPr>
        <b/>
        <sz val="18"/>
        <color theme="1"/>
        <rFont val="Aptos Narrow"/>
        <family val="2"/>
        <scheme val="minor"/>
      </rPr>
      <t xml:space="preserve"> BULBILOR DE LALELE</t>
    </r>
  </si>
  <si>
    <t>NARCISE DOUBLE/BATUTE - sift</t>
  </si>
  <si>
    <t>AMARYLLIS PREPARED PERU (BULB DE CRIN DE CAMERA PERU/TRATAT)</t>
  </si>
  <si>
    <r>
      <rPr>
        <b/>
        <sz val="10"/>
        <color rgb="FFEE0000"/>
        <rFont val="Arial"/>
        <family val="2"/>
      </rPr>
      <t xml:space="preserve">pret RON/BULB </t>
    </r>
    <r>
      <rPr>
        <b/>
        <sz val="10"/>
        <rFont val="Arial"/>
        <family val="2"/>
      </rPr>
      <t>!!!</t>
    </r>
    <r>
      <rPr>
        <b/>
        <sz val="10"/>
        <color rgb="FFEE0000"/>
        <rFont val="Arial"/>
        <family val="2"/>
      </rPr>
      <t xml:space="preserve"> INCLUSIV</t>
    </r>
    <r>
      <rPr>
        <b/>
        <sz val="10"/>
        <rFont val="Arial"/>
        <family val="2"/>
      </rPr>
      <t xml:space="preserve"> TRANSPORT, LAZI si TVA </t>
    </r>
  </si>
  <si>
    <t>VARIETATE</t>
  </si>
  <si>
    <t>ASORTIMENT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</si>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</sst>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8" formatCode="#,##0.0"/>
  </numFmts>
  <fonts count="11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name val="Trebuchet MS"/>
      <family val="2"/>
    </font>
    <font>
      <b/>
      <sz val="10"/>
      <name val="Arial"/>
      <family val="2"/>
    </font>
    <font>
      <b/>
      <sz val="11"/>
      <name val="Trebuchet MS"/>
      <family val="2"/>
    </font>
    <font>
      <b/>
      <sz val="10"/>
      <color theme="0"/>
      <name val="Arial"/>
      <family val="2"/>
    </font>
    <font>
      <sz val="8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rgb="FFEE0000"/>
      <name val="Arial"/>
      <family val="2"/>
    </font>
    <font>
      <b/>
      <sz val="18"/>
      <color theme="1"/>
      <name val="Aptos Narrow"/>
      <family val="2"/>
      <scheme val="minor"/>
    </font>
    <font>
      <b/>
      <sz val="18"/>
      <color rgb="FFEE00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3" fillId="3" borderId="0" xfId="0" applyFont="1" applyFill="1"/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vertical="center"/>
    </xf>
    <xf numFmtId="0" fontId="3" fillId="0" borderId="1" xfId="0" applyFont="1" applyBorder="1" applyAlignment="1">
      <alignment wrapText="1"/>
    </xf>
    <xf numFmtId="2" fontId="5" fillId="2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7" fillId="0" borderId="0" xfId="0" applyFont="1"/>
    <xf numFmtId="0" fontId="0" fillId="0" borderId="0" xfId="0" applyAlignment="1">
      <alignment wrapText="1"/>
    </xf>
    <xf numFmtId="1" fontId="9" fillId="0" borderId="0" xfId="0" applyNumberFormat="1" applyFont="1" applyAlignment="1">
      <alignment horizontal="center" vertical="center" wrapText="1"/>
    </xf>
    <xf numFmtId="1" fontId="9" fillId="0" borderId="0" xfId="0" applyNumberFormat="1" applyFont="1" applyAlignment="1">
      <alignment horizontal="center" vertical="center"/>
    </xf>
    <xf numFmtId="1" fontId="3" fillId="4" borderId="0" xfId="0" applyNumberFormat="1" applyFont="1" applyFill="1" applyAlignment="1">
      <alignment horizontal="center" vertical="center" wrapText="1"/>
    </xf>
    <xf numFmtId="1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7" fillId="3" borderId="0" xfId="0" applyFont="1" applyFill="1" applyAlignment="1">
      <alignment wrapText="1"/>
    </xf>
    <xf numFmtId="0" fontId="5" fillId="2" borderId="1" xfId="0" applyFont="1" applyFill="1" applyBorder="1" applyAlignment="1">
      <alignment horizontal="left" vertical="center" wrapText="1"/>
    </xf>
    <xf numFmtId="0" fontId="1" fillId="5" borderId="1" xfId="0" applyFont="1" applyFill="1" applyBorder="1"/>
    <xf numFmtId="0" fontId="4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wrapText="1"/>
    </xf>
    <xf numFmtId="0" fontId="4" fillId="5" borderId="1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164" fontId="3" fillId="4" borderId="0" xfId="0" applyNumberFormat="1" applyFont="1" applyFill="1" applyAlignment="1">
      <alignment horizontal="center" vertical="center" wrapText="1" shrinkToFit="1"/>
    </xf>
    <xf numFmtId="164" fontId="1" fillId="4" borderId="0" xfId="0" applyNumberFormat="1" applyFont="1" applyFill="1" applyAlignment="1">
      <alignment horizontal="center"/>
    </xf>
    <xf numFmtId="168" fontId="1" fillId="0" borderId="0" xfId="0" applyNumberFormat="1" applyFont="1" applyAlignment="1">
      <alignment horizontal="center"/>
    </xf>
    <xf numFmtId="168" fontId="3" fillId="4" borderId="1" xfId="0" applyNumberFormat="1" applyFont="1" applyFill="1" applyBorder="1" applyAlignment="1">
      <alignment horizontal="center" vertical="center" wrapText="1"/>
    </xf>
    <xf numFmtId="168" fontId="1" fillId="0" borderId="1" xfId="0" applyNumberFormat="1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EBB56-78F3-46F7-9F17-1AC57EF44169}">
  <dimension ref="A1:L285"/>
  <sheetViews>
    <sheetView tabSelected="1" workbookViewId="0">
      <pane ySplit="3" topLeftCell="A4" activePane="bottomLeft" state="frozen"/>
      <selection pane="bottomLeft" activeCell="H1" sqref="H1:K1048576"/>
    </sheetView>
  </sheetViews>
  <sheetFormatPr defaultColWidth="9.109375" defaultRowHeight="13.2" outlineLevelRow="1" x14ac:dyDescent="0.25"/>
  <cols>
    <col min="1" max="1" width="21" style="1" customWidth="1"/>
    <col min="2" max="2" width="37.6640625" style="1" customWidth="1"/>
    <col min="3" max="3" width="18.33203125" style="1" customWidth="1"/>
    <col min="4" max="4" width="17.77734375" style="1" customWidth="1"/>
    <col min="5" max="5" width="13.88671875" style="1" bestFit="1" customWidth="1"/>
    <col min="6" max="6" width="18.88671875" style="3" customWidth="1"/>
    <col min="7" max="7" width="19.6640625" style="23" customWidth="1"/>
    <col min="8" max="8" width="18.44140625" style="31" hidden="1" customWidth="1"/>
    <col min="9" max="9" width="10.6640625" style="31" hidden="1" customWidth="1"/>
    <col min="10" max="10" width="16.6640625" style="31" hidden="1" customWidth="1"/>
    <col min="11" max="11" width="16.6640625" style="32" hidden="1" customWidth="1"/>
    <col min="12" max="12" width="61.88671875" style="47" customWidth="1"/>
    <col min="13" max="16384" width="9.109375" style="1"/>
  </cols>
  <sheetData>
    <row r="1" spans="1:12" ht="64.2" customHeight="1" x14ac:dyDescent="0.25">
      <c r="A1" s="43" t="s">
        <v>307</v>
      </c>
      <c r="B1" s="43"/>
      <c r="C1" s="43"/>
      <c r="D1" s="43"/>
      <c r="E1" s="43"/>
      <c r="F1" s="43"/>
      <c r="G1" s="43"/>
      <c r="H1" s="28"/>
      <c r="I1" s="28"/>
      <c r="J1" s="28"/>
    </row>
    <row r="2" spans="1:12" ht="45" customHeight="1" x14ac:dyDescent="0.25">
      <c r="A2" s="44" t="s">
        <v>301</v>
      </c>
      <c r="B2" s="44"/>
      <c r="C2" s="44"/>
      <c r="D2" s="44"/>
      <c r="E2" s="44"/>
      <c r="F2" s="44"/>
      <c r="G2" s="44"/>
      <c r="H2" s="29"/>
      <c r="I2" s="29"/>
      <c r="J2" s="29"/>
    </row>
    <row r="3" spans="1:12" s="2" customFormat="1" ht="79.2" customHeight="1" x14ac:dyDescent="0.25">
      <c r="A3" s="5" t="s">
        <v>312</v>
      </c>
      <c r="B3" s="5" t="s">
        <v>311</v>
      </c>
      <c r="C3" s="5" t="s">
        <v>242</v>
      </c>
      <c r="D3" s="34" t="s">
        <v>243</v>
      </c>
      <c r="E3" s="5" t="s">
        <v>244</v>
      </c>
      <c r="F3" s="6" t="s">
        <v>245</v>
      </c>
      <c r="G3" s="20" t="s">
        <v>246</v>
      </c>
      <c r="H3" s="30" t="s">
        <v>302</v>
      </c>
      <c r="I3" s="30" t="s">
        <v>304</v>
      </c>
      <c r="J3" s="30" t="s">
        <v>305</v>
      </c>
      <c r="K3" s="45" t="s">
        <v>303</v>
      </c>
      <c r="L3" s="48" t="s">
        <v>310</v>
      </c>
    </row>
    <row r="4" spans="1:12" ht="27" customHeight="1" x14ac:dyDescent="0.3">
      <c r="A4" s="26"/>
      <c r="B4" s="7"/>
      <c r="C4" s="13" t="s">
        <v>242</v>
      </c>
      <c r="D4" s="14" t="s">
        <v>243</v>
      </c>
      <c r="E4" s="13" t="s">
        <v>244</v>
      </c>
      <c r="F4" s="15" t="s">
        <v>245</v>
      </c>
      <c r="G4" s="22" t="s">
        <v>246</v>
      </c>
      <c r="H4" s="30"/>
      <c r="I4" s="30"/>
      <c r="J4" s="30"/>
      <c r="K4" s="46"/>
      <c r="L4" s="49"/>
    </row>
    <row r="5" spans="1:12" ht="14.4" outlineLevel="1" x14ac:dyDescent="0.3">
      <c r="A5" s="27"/>
      <c r="B5" s="9" t="s">
        <v>4</v>
      </c>
      <c r="C5" s="10" t="s">
        <v>274</v>
      </c>
      <c r="D5" s="10">
        <v>3000</v>
      </c>
      <c r="E5" s="10" t="s">
        <v>5</v>
      </c>
      <c r="F5" s="11">
        <v>177</v>
      </c>
      <c r="G5" s="21">
        <f t="shared" ref="G5:G7" si="0">SUM(F5/1000)*5</f>
        <v>0.88500000000000001</v>
      </c>
      <c r="H5" s="31">
        <f>SUM(D5*50)</f>
        <v>150000</v>
      </c>
      <c r="I5" s="23">
        <f>SUM(G5*11%)</f>
        <v>9.7350000000000006E-2</v>
      </c>
      <c r="J5" s="32">
        <f>SUM(21.7/D5)</f>
        <v>7.2333333333333329E-3</v>
      </c>
      <c r="K5" s="32">
        <f>SUM(2821/H5)</f>
        <v>1.8806666666666666E-2</v>
      </c>
      <c r="L5" s="49">
        <f>CEILING(SUM(G5+I5+K5+J5),0.1)</f>
        <v>1.1000000000000001</v>
      </c>
    </row>
    <row r="6" spans="1:12" ht="27" x14ac:dyDescent="0.3">
      <c r="A6" s="33" t="s">
        <v>306</v>
      </c>
      <c r="B6" s="7"/>
      <c r="C6" s="13" t="s">
        <v>242</v>
      </c>
      <c r="D6" s="14" t="s">
        <v>243</v>
      </c>
      <c r="E6" s="13" t="s">
        <v>244</v>
      </c>
      <c r="F6" s="15" t="s">
        <v>245</v>
      </c>
      <c r="G6" s="22" t="s">
        <v>246</v>
      </c>
      <c r="H6" s="31" t="e">
        <f>SUM(D6*50)</f>
        <v>#VALUE!</v>
      </c>
      <c r="I6" s="23" t="e">
        <f t="shared" ref="I6:I69" si="1">SUM(G6*11%)</f>
        <v>#VALUE!</v>
      </c>
      <c r="J6" s="32" t="e">
        <f t="shared" ref="J6:J69" si="2">SUM(21.7/D6)</f>
        <v>#VALUE!</v>
      </c>
      <c r="K6" s="32" t="e">
        <f t="shared" ref="K6:K8" si="3">SUM(2821/H6)</f>
        <v>#VALUE!</v>
      </c>
      <c r="L6" s="48" t="s">
        <v>300</v>
      </c>
    </row>
    <row r="7" spans="1:12" ht="14.4" outlineLevel="1" x14ac:dyDescent="0.3">
      <c r="A7" s="8"/>
      <c r="B7" s="9" t="s">
        <v>6</v>
      </c>
      <c r="C7" s="10" t="s">
        <v>280</v>
      </c>
      <c r="D7" s="10">
        <v>500</v>
      </c>
      <c r="E7" s="10" t="s">
        <v>7</v>
      </c>
      <c r="F7" s="11">
        <v>217</v>
      </c>
      <c r="G7" s="21">
        <f t="shared" si="0"/>
        <v>1.085</v>
      </c>
      <c r="H7" s="31">
        <f>SUM(D7*50)</f>
        <v>25000</v>
      </c>
      <c r="I7" s="23">
        <f t="shared" si="1"/>
        <v>0.11935</v>
      </c>
      <c r="J7" s="32">
        <f t="shared" si="2"/>
        <v>4.3400000000000001E-2</v>
      </c>
      <c r="K7" s="32">
        <f t="shared" si="3"/>
        <v>0.11284</v>
      </c>
      <c r="L7" s="49">
        <f>CEILING(SUM(G7+I7+K7+J7),0.1)</f>
        <v>1.4000000000000001</v>
      </c>
    </row>
    <row r="8" spans="1:12" ht="14.4" outlineLevel="1" x14ac:dyDescent="0.3">
      <c r="A8" s="8"/>
      <c r="B8" s="9" t="s">
        <v>8</v>
      </c>
      <c r="C8" s="10" t="s">
        <v>278</v>
      </c>
      <c r="D8" s="10">
        <v>500</v>
      </c>
      <c r="E8" s="10" t="s">
        <v>7</v>
      </c>
      <c r="F8" s="11">
        <v>217</v>
      </c>
      <c r="G8" s="21">
        <f t="shared" ref="G8:G71" si="4">SUM(F8/1000)*5</f>
        <v>1.085</v>
      </c>
      <c r="H8" s="31">
        <f>SUM(D8*50)</f>
        <v>25000</v>
      </c>
      <c r="I8" s="23">
        <f t="shared" si="1"/>
        <v>0.11935</v>
      </c>
      <c r="J8" s="32">
        <f t="shared" si="2"/>
        <v>4.3400000000000001E-2</v>
      </c>
      <c r="K8" s="32">
        <f t="shared" si="3"/>
        <v>0.11284</v>
      </c>
      <c r="L8" s="49">
        <f>CEILING(SUM(G8+I8+K8+J8),0.1)</f>
        <v>1.4000000000000001</v>
      </c>
    </row>
    <row r="9" spans="1:12" ht="27" customHeight="1" x14ac:dyDescent="0.25">
      <c r="A9" s="12" t="s">
        <v>235</v>
      </c>
      <c r="B9" s="7"/>
      <c r="C9" s="13" t="s">
        <v>242</v>
      </c>
      <c r="D9" s="14" t="s">
        <v>243</v>
      </c>
      <c r="E9" s="13" t="s">
        <v>244</v>
      </c>
      <c r="F9" s="15" t="s">
        <v>245</v>
      </c>
      <c r="G9" s="22" t="s">
        <v>246</v>
      </c>
      <c r="I9" s="23" t="e">
        <f t="shared" si="1"/>
        <v>#VALUE!</v>
      </c>
      <c r="J9" s="32" t="e">
        <f t="shared" si="2"/>
        <v>#VALUE!</v>
      </c>
      <c r="L9" s="48" t="s">
        <v>300</v>
      </c>
    </row>
    <row r="10" spans="1:12" ht="16.5" customHeight="1" outlineLevel="1" x14ac:dyDescent="0.3">
      <c r="A10" s="8"/>
      <c r="B10" s="9" t="s">
        <v>9</v>
      </c>
      <c r="C10" s="10" t="s">
        <v>0</v>
      </c>
      <c r="D10" s="10">
        <v>500</v>
      </c>
      <c r="E10" s="10" t="s">
        <v>7</v>
      </c>
      <c r="F10" s="11">
        <v>254</v>
      </c>
      <c r="G10" s="21">
        <f t="shared" si="4"/>
        <v>1.27</v>
      </c>
      <c r="H10" s="31">
        <f t="shared" ref="H10:H25" si="5">SUM(D10*50)</f>
        <v>25000</v>
      </c>
      <c r="I10" s="23">
        <f t="shared" si="1"/>
        <v>0.13969999999999999</v>
      </c>
      <c r="J10" s="32">
        <f t="shared" si="2"/>
        <v>4.3400000000000001E-2</v>
      </c>
      <c r="K10" s="32">
        <f t="shared" ref="K10:K24" si="6">SUM(2821/H10)</f>
        <v>0.11284</v>
      </c>
      <c r="L10" s="49">
        <f>CEILING(SUM(G10+I10+K10+J10),0.1)</f>
        <v>1.6</v>
      </c>
    </row>
    <row r="11" spans="1:12" ht="16.5" customHeight="1" outlineLevel="1" x14ac:dyDescent="0.3">
      <c r="A11" s="8"/>
      <c r="B11" s="9" t="s">
        <v>10</v>
      </c>
      <c r="C11" s="10" t="s">
        <v>278</v>
      </c>
      <c r="D11" s="10">
        <v>500</v>
      </c>
      <c r="E11" s="10" t="s">
        <v>7</v>
      </c>
      <c r="F11" s="11">
        <v>254</v>
      </c>
      <c r="G11" s="21">
        <f t="shared" si="4"/>
        <v>1.27</v>
      </c>
      <c r="H11" s="31">
        <f t="shared" si="5"/>
        <v>25000</v>
      </c>
      <c r="I11" s="23">
        <f t="shared" si="1"/>
        <v>0.13969999999999999</v>
      </c>
      <c r="J11" s="32">
        <f t="shared" si="2"/>
        <v>4.3400000000000001E-2</v>
      </c>
      <c r="K11" s="32">
        <f t="shared" si="6"/>
        <v>0.11284</v>
      </c>
      <c r="L11" s="49">
        <f t="shared" ref="L11:L74" si="7">CEILING(SUM(G11+I11+K11+J11),0.1)</f>
        <v>1.6</v>
      </c>
    </row>
    <row r="12" spans="1:12" ht="16.5" customHeight="1" outlineLevel="1" x14ac:dyDescent="0.3">
      <c r="A12" s="8"/>
      <c r="B12" s="9" t="s">
        <v>11</v>
      </c>
      <c r="C12" s="10" t="s">
        <v>1</v>
      </c>
      <c r="D12" s="10">
        <v>500</v>
      </c>
      <c r="E12" s="10" t="s">
        <v>7</v>
      </c>
      <c r="F12" s="11">
        <v>278</v>
      </c>
      <c r="G12" s="21">
        <f t="shared" si="4"/>
        <v>1.3900000000000001</v>
      </c>
      <c r="H12" s="31">
        <f t="shared" si="5"/>
        <v>25000</v>
      </c>
      <c r="I12" s="23">
        <f t="shared" si="1"/>
        <v>0.15290000000000001</v>
      </c>
      <c r="J12" s="32">
        <f t="shared" si="2"/>
        <v>4.3400000000000001E-2</v>
      </c>
      <c r="K12" s="32">
        <f t="shared" si="6"/>
        <v>0.11284</v>
      </c>
      <c r="L12" s="49">
        <f t="shared" si="7"/>
        <v>1.7000000000000002</v>
      </c>
    </row>
    <row r="13" spans="1:12" ht="16.5" customHeight="1" outlineLevel="1" x14ac:dyDescent="0.3">
      <c r="A13" s="8"/>
      <c r="B13" s="9" t="s">
        <v>12</v>
      </c>
      <c r="C13" s="10" t="s">
        <v>278</v>
      </c>
      <c r="D13" s="10">
        <v>500</v>
      </c>
      <c r="E13" s="10" t="s">
        <v>7</v>
      </c>
      <c r="F13" s="11">
        <v>278</v>
      </c>
      <c r="G13" s="21">
        <f t="shared" si="4"/>
        <v>1.3900000000000001</v>
      </c>
      <c r="H13" s="31">
        <f t="shared" si="5"/>
        <v>25000</v>
      </c>
      <c r="I13" s="23">
        <f t="shared" si="1"/>
        <v>0.15290000000000001</v>
      </c>
      <c r="J13" s="32">
        <f t="shared" si="2"/>
        <v>4.3400000000000001E-2</v>
      </c>
      <c r="K13" s="32">
        <f t="shared" si="6"/>
        <v>0.11284</v>
      </c>
      <c r="L13" s="49">
        <f t="shared" si="7"/>
        <v>1.7000000000000002</v>
      </c>
    </row>
    <row r="14" spans="1:12" ht="16.5" customHeight="1" outlineLevel="1" x14ac:dyDescent="0.3">
      <c r="A14" s="8"/>
      <c r="B14" s="9" t="s">
        <v>13</v>
      </c>
      <c r="C14" s="10" t="s">
        <v>1</v>
      </c>
      <c r="D14" s="10">
        <v>500</v>
      </c>
      <c r="E14" s="10" t="s">
        <v>7</v>
      </c>
      <c r="F14" s="11">
        <v>309</v>
      </c>
      <c r="G14" s="21">
        <f t="shared" si="4"/>
        <v>1.5449999999999999</v>
      </c>
      <c r="H14" s="31">
        <f t="shared" si="5"/>
        <v>25000</v>
      </c>
      <c r="I14" s="23">
        <f t="shared" si="1"/>
        <v>0.16994999999999999</v>
      </c>
      <c r="J14" s="32">
        <f t="shared" si="2"/>
        <v>4.3400000000000001E-2</v>
      </c>
      <c r="K14" s="32">
        <f t="shared" si="6"/>
        <v>0.11284</v>
      </c>
      <c r="L14" s="49">
        <f t="shared" si="7"/>
        <v>1.9000000000000001</v>
      </c>
    </row>
    <row r="15" spans="1:12" ht="16.5" customHeight="1" outlineLevel="1" x14ac:dyDescent="0.3">
      <c r="A15" s="8"/>
      <c r="B15" s="9" t="s">
        <v>14</v>
      </c>
      <c r="C15" s="10" t="s">
        <v>1</v>
      </c>
      <c r="D15" s="10">
        <v>500</v>
      </c>
      <c r="E15" s="10" t="s">
        <v>7</v>
      </c>
      <c r="F15" s="11">
        <v>229</v>
      </c>
      <c r="G15" s="21">
        <f t="shared" si="4"/>
        <v>1.145</v>
      </c>
      <c r="H15" s="31">
        <f t="shared" si="5"/>
        <v>25000</v>
      </c>
      <c r="I15" s="23">
        <f t="shared" si="1"/>
        <v>0.12595000000000001</v>
      </c>
      <c r="J15" s="32">
        <f t="shared" si="2"/>
        <v>4.3400000000000001E-2</v>
      </c>
      <c r="K15" s="32">
        <f t="shared" si="6"/>
        <v>0.11284</v>
      </c>
      <c r="L15" s="49">
        <f t="shared" si="7"/>
        <v>1.5</v>
      </c>
    </row>
    <row r="16" spans="1:12" ht="16.5" customHeight="1" outlineLevel="1" x14ac:dyDescent="0.3">
      <c r="A16" s="8"/>
      <c r="B16" s="9" t="s">
        <v>15</v>
      </c>
      <c r="C16" s="10" t="s">
        <v>279</v>
      </c>
      <c r="D16" s="10">
        <v>500</v>
      </c>
      <c r="E16" s="10" t="s">
        <v>7</v>
      </c>
      <c r="F16" s="11">
        <v>241</v>
      </c>
      <c r="G16" s="21">
        <f t="shared" si="4"/>
        <v>1.2050000000000001</v>
      </c>
      <c r="H16" s="31">
        <f t="shared" si="5"/>
        <v>25000</v>
      </c>
      <c r="I16" s="23">
        <f t="shared" si="1"/>
        <v>0.13255</v>
      </c>
      <c r="J16" s="32">
        <f t="shared" si="2"/>
        <v>4.3400000000000001E-2</v>
      </c>
      <c r="K16" s="32">
        <f t="shared" si="6"/>
        <v>0.11284</v>
      </c>
      <c r="L16" s="49">
        <f t="shared" si="7"/>
        <v>1.5</v>
      </c>
    </row>
    <row r="17" spans="1:12" ht="16.5" customHeight="1" outlineLevel="1" x14ac:dyDescent="0.3">
      <c r="A17" s="8"/>
      <c r="B17" s="9" t="s">
        <v>16</v>
      </c>
      <c r="C17" s="10" t="s">
        <v>274</v>
      </c>
      <c r="D17" s="10">
        <v>500</v>
      </c>
      <c r="E17" s="10" t="s">
        <v>7</v>
      </c>
      <c r="F17" s="11">
        <v>266</v>
      </c>
      <c r="G17" s="21">
        <f t="shared" si="4"/>
        <v>1.33</v>
      </c>
      <c r="H17" s="31">
        <f t="shared" si="5"/>
        <v>25000</v>
      </c>
      <c r="I17" s="23">
        <f t="shared" si="1"/>
        <v>0.14630000000000001</v>
      </c>
      <c r="J17" s="32">
        <f t="shared" si="2"/>
        <v>4.3400000000000001E-2</v>
      </c>
      <c r="K17" s="32">
        <f t="shared" si="6"/>
        <v>0.11284</v>
      </c>
      <c r="L17" s="49">
        <f t="shared" si="7"/>
        <v>1.7000000000000002</v>
      </c>
    </row>
    <row r="18" spans="1:12" ht="16.5" customHeight="1" outlineLevel="1" x14ac:dyDescent="0.3">
      <c r="A18" s="8"/>
      <c r="B18" s="9" t="s">
        <v>17</v>
      </c>
      <c r="C18" s="10" t="s">
        <v>279</v>
      </c>
      <c r="D18" s="10">
        <v>500</v>
      </c>
      <c r="E18" s="10" t="s">
        <v>7</v>
      </c>
      <c r="F18" s="11">
        <v>278</v>
      </c>
      <c r="G18" s="21">
        <f t="shared" si="4"/>
        <v>1.3900000000000001</v>
      </c>
      <c r="H18" s="31">
        <f t="shared" si="5"/>
        <v>25000</v>
      </c>
      <c r="I18" s="23">
        <f t="shared" si="1"/>
        <v>0.15290000000000001</v>
      </c>
      <c r="J18" s="32">
        <f t="shared" si="2"/>
        <v>4.3400000000000001E-2</v>
      </c>
      <c r="K18" s="32">
        <f t="shared" si="6"/>
        <v>0.11284</v>
      </c>
      <c r="L18" s="49">
        <f t="shared" si="7"/>
        <v>1.7000000000000002</v>
      </c>
    </row>
    <row r="19" spans="1:12" ht="16.5" customHeight="1" outlineLevel="1" x14ac:dyDescent="0.3">
      <c r="A19" s="8"/>
      <c r="B19" s="9" t="s">
        <v>18</v>
      </c>
      <c r="C19" s="10" t="s">
        <v>278</v>
      </c>
      <c r="D19" s="10">
        <v>500</v>
      </c>
      <c r="E19" s="10" t="s">
        <v>7</v>
      </c>
      <c r="F19" s="11">
        <v>241</v>
      </c>
      <c r="G19" s="21">
        <f t="shared" si="4"/>
        <v>1.2050000000000001</v>
      </c>
      <c r="H19" s="31">
        <f t="shared" si="5"/>
        <v>25000</v>
      </c>
      <c r="I19" s="23">
        <f t="shared" si="1"/>
        <v>0.13255</v>
      </c>
      <c r="J19" s="32">
        <f t="shared" si="2"/>
        <v>4.3400000000000001E-2</v>
      </c>
      <c r="K19" s="32">
        <f t="shared" si="6"/>
        <v>0.11284</v>
      </c>
      <c r="L19" s="49">
        <f t="shared" si="7"/>
        <v>1.5</v>
      </c>
    </row>
    <row r="20" spans="1:12" ht="16.5" customHeight="1" outlineLevel="1" x14ac:dyDescent="0.3">
      <c r="A20" s="8"/>
      <c r="B20" s="9" t="s">
        <v>19</v>
      </c>
      <c r="C20" s="10" t="s">
        <v>279</v>
      </c>
      <c r="D20" s="10">
        <v>500</v>
      </c>
      <c r="E20" s="10" t="s">
        <v>7</v>
      </c>
      <c r="F20" s="11">
        <v>302</v>
      </c>
      <c r="G20" s="21">
        <f t="shared" si="4"/>
        <v>1.51</v>
      </c>
      <c r="H20" s="31">
        <f t="shared" si="5"/>
        <v>25000</v>
      </c>
      <c r="I20" s="23">
        <f t="shared" si="1"/>
        <v>0.1661</v>
      </c>
      <c r="J20" s="32">
        <f t="shared" si="2"/>
        <v>4.3400000000000001E-2</v>
      </c>
      <c r="K20" s="32">
        <f t="shared" si="6"/>
        <v>0.11284</v>
      </c>
      <c r="L20" s="49">
        <f t="shared" si="7"/>
        <v>1.9000000000000001</v>
      </c>
    </row>
    <row r="21" spans="1:12" ht="16.5" customHeight="1" outlineLevel="1" x14ac:dyDescent="0.3">
      <c r="A21" s="8"/>
      <c r="B21" s="9" t="s">
        <v>20</v>
      </c>
      <c r="C21" s="10" t="s">
        <v>274</v>
      </c>
      <c r="D21" s="10">
        <v>500</v>
      </c>
      <c r="E21" s="10" t="s">
        <v>7</v>
      </c>
      <c r="F21" s="11">
        <v>250</v>
      </c>
      <c r="G21" s="21">
        <f t="shared" si="4"/>
        <v>1.25</v>
      </c>
      <c r="H21" s="31">
        <f t="shared" si="5"/>
        <v>25000</v>
      </c>
      <c r="I21" s="23">
        <f t="shared" si="1"/>
        <v>0.13750000000000001</v>
      </c>
      <c r="J21" s="32">
        <f t="shared" si="2"/>
        <v>4.3400000000000001E-2</v>
      </c>
      <c r="K21" s="32">
        <f t="shared" si="6"/>
        <v>0.11284</v>
      </c>
      <c r="L21" s="49">
        <f t="shared" si="7"/>
        <v>1.6</v>
      </c>
    </row>
    <row r="22" spans="1:12" ht="14.4" outlineLevel="1" x14ac:dyDescent="0.3">
      <c r="A22" s="8"/>
      <c r="B22" s="9" t="s">
        <v>21</v>
      </c>
      <c r="C22" s="10" t="s">
        <v>277</v>
      </c>
      <c r="D22" s="10">
        <v>1250</v>
      </c>
      <c r="E22" s="10" t="s">
        <v>22</v>
      </c>
      <c r="F22" s="11">
        <v>161</v>
      </c>
      <c r="G22" s="21">
        <f t="shared" si="4"/>
        <v>0.80500000000000005</v>
      </c>
      <c r="H22" s="31">
        <f t="shared" si="5"/>
        <v>62500</v>
      </c>
      <c r="I22" s="23">
        <f t="shared" si="1"/>
        <v>8.8550000000000004E-2</v>
      </c>
      <c r="J22" s="32">
        <f t="shared" si="2"/>
        <v>1.736E-2</v>
      </c>
      <c r="K22" s="32">
        <f t="shared" si="6"/>
        <v>4.5136000000000003E-2</v>
      </c>
      <c r="L22" s="49">
        <f t="shared" si="7"/>
        <v>1</v>
      </c>
    </row>
    <row r="23" spans="1:12" ht="16.5" customHeight="1" outlineLevel="1" x14ac:dyDescent="0.3">
      <c r="A23" s="8"/>
      <c r="B23" s="9" t="s">
        <v>23</v>
      </c>
      <c r="C23" s="10" t="s">
        <v>274</v>
      </c>
      <c r="D23" s="10">
        <v>500</v>
      </c>
      <c r="E23" s="10" t="s">
        <v>7</v>
      </c>
      <c r="F23" s="11">
        <v>266</v>
      </c>
      <c r="G23" s="21">
        <f t="shared" si="4"/>
        <v>1.33</v>
      </c>
      <c r="H23" s="31">
        <f t="shared" si="5"/>
        <v>25000</v>
      </c>
      <c r="I23" s="23">
        <f t="shared" si="1"/>
        <v>0.14630000000000001</v>
      </c>
      <c r="J23" s="32">
        <f t="shared" si="2"/>
        <v>4.3400000000000001E-2</v>
      </c>
      <c r="K23" s="32">
        <f t="shared" si="6"/>
        <v>0.11284</v>
      </c>
      <c r="L23" s="49">
        <f t="shared" si="7"/>
        <v>1.7000000000000002</v>
      </c>
    </row>
    <row r="24" spans="1:12" ht="14.4" outlineLevel="1" x14ac:dyDescent="0.3">
      <c r="A24" s="8"/>
      <c r="B24" s="9" t="s">
        <v>24</v>
      </c>
      <c r="C24" s="10" t="s">
        <v>280</v>
      </c>
      <c r="D24" s="10">
        <v>500</v>
      </c>
      <c r="E24" s="10" t="s">
        <v>7</v>
      </c>
      <c r="F24" s="11">
        <v>254</v>
      </c>
      <c r="G24" s="21">
        <f t="shared" si="4"/>
        <v>1.27</v>
      </c>
      <c r="H24" s="31">
        <f t="shared" si="5"/>
        <v>25000</v>
      </c>
      <c r="I24" s="23">
        <f t="shared" si="1"/>
        <v>0.13969999999999999</v>
      </c>
      <c r="J24" s="32">
        <f t="shared" si="2"/>
        <v>4.3400000000000001E-2</v>
      </c>
      <c r="K24" s="32">
        <f t="shared" si="6"/>
        <v>0.11284</v>
      </c>
      <c r="L24" s="49">
        <f t="shared" si="7"/>
        <v>1.6</v>
      </c>
    </row>
    <row r="25" spans="1:12" ht="14.4" outlineLevel="1" x14ac:dyDescent="0.3">
      <c r="A25" s="8"/>
      <c r="B25" s="9" t="s">
        <v>25</v>
      </c>
      <c r="C25" s="10" t="s">
        <v>278</v>
      </c>
      <c r="D25" s="10">
        <v>1250</v>
      </c>
      <c r="E25" s="10" t="s">
        <v>22</v>
      </c>
      <c r="F25" s="11">
        <v>118</v>
      </c>
      <c r="G25" s="21">
        <f t="shared" si="4"/>
        <v>0.59</v>
      </c>
      <c r="H25" s="31">
        <f t="shared" si="5"/>
        <v>62500</v>
      </c>
      <c r="I25" s="23">
        <f t="shared" si="1"/>
        <v>6.4899999999999999E-2</v>
      </c>
      <c r="J25" s="32">
        <f t="shared" si="2"/>
        <v>1.736E-2</v>
      </c>
      <c r="K25" s="32">
        <f t="shared" ref="K25:K88" si="8">SUM(2821/H25)</f>
        <v>4.5136000000000003E-2</v>
      </c>
      <c r="L25" s="49">
        <f t="shared" si="7"/>
        <v>0.8</v>
      </c>
    </row>
    <row r="26" spans="1:12" ht="27" customHeight="1" x14ac:dyDescent="0.25">
      <c r="A26" s="12" t="s">
        <v>236</v>
      </c>
      <c r="B26" s="7"/>
      <c r="C26" s="13" t="s">
        <v>242</v>
      </c>
      <c r="D26" s="14" t="s">
        <v>243</v>
      </c>
      <c r="E26" s="13" t="s">
        <v>244</v>
      </c>
      <c r="F26" s="15" t="s">
        <v>245</v>
      </c>
      <c r="G26" s="22" t="s">
        <v>246</v>
      </c>
      <c r="I26" s="23" t="e">
        <f t="shared" si="1"/>
        <v>#VALUE!</v>
      </c>
      <c r="J26" s="32" t="e">
        <f t="shared" si="2"/>
        <v>#VALUE!</v>
      </c>
      <c r="K26" s="32" t="e">
        <f t="shared" si="8"/>
        <v>#DIV/0!</v>
      </c>
      <c r="L26" s="48" t="s">
        <v>310</v>
      </c>
    </row>
    <row r="27" spans="1:12" ht="16.5" customHeight="1" outlineLevel="1" x14ac:dyDescent="0.3">
      <c r="A27" s="8"/>
      <c r="B27" s="9" t="s">
        <v>26</v>
      </c>
      <c r="C27" s="10" t="s">
        <v>27</v>
      </c>
      <c r="D27" s="10">
        <v>500</v>
      </c>
      <c r="E27" s="10" t="s">
        <v>7</v>
      </c>
      <c r="F27" s="11">
        <v>254</v>
      </c>
      <c r="G27" s="21">
        <f t="shared" si="4"/>
        <v>1.27</v>
      </c>
      <c r="H27" s="31">
        <f t="shared" ref="H27:H40" si="9">SUM(D27*50)</f>
        <v>25000</v>
      </c>
      <c r="I27" s="23">
        <f t="shared" si="1"/>
        <v>0.13969999999999999</v>
      </c>
      <c r="J27" s="32">
        <f t="shared" si="2"/>
        <v>4.3400000000000001E-2</v>
      </c>
      <c r="K27" s="32">
        <f t="shared" si="8"/>
        <v>0.11284</v>
      </c>
      <c r="L27" s="49">
        <f t="shared" si="7"/>
        <v>1.6</v>
      </c>
    </row>
    <row r="28" spans="1:12" ht="16.2" customHeight="1" outlineLevel="1" x14ac:dyDescent="0.3">
      <c r="A28" s="8"/>
      <c r="B28" s="9" t="s">
        <v>28</v>
      </c>
      <c r="C28" s="10" t="s">
        <v>284</v>
      </c>
      <c r="D28" s="10">
        <v>500</v>
      </c>
      <c r="E28" s="10" t="s">
        <v>7</v>
      </c>
      <c r="F28" s="11">
        <v>278</v>
      </c>
      <c r="G28" s="21">
        <f t="shared" si="4"/>
        <v>1.3900000000000001</v>
      </c>
      <c r="H28" s="31">
        <f t="shared" si="9"/>
        <v>25000</v>
      </c>
      <c r="I28" s="23">
        <f t="shared" si="1"/>
        <v>0.15290000000000001</v>
      </c>
      <c r="J28" s="32">
        <f t="shared" si="2"/>
        <v>4.3400000000000001E-2</v>
      </c>
      <c r="K28" s="32">
        <f t="shared" si="8"/>
        <v>0.11284</v>
      </c>
      <c r="L28" s="49">
        <f t="shared" si="7"/>
        <v>1.7000000000000002</v>
      </c>
    </row>
    <row r="29" spans="1:12" ht="14.4" outlineLevel="1" x14ac:dyDescent="0.3">
      <c r="A29" s="8"/>
      <c r="B29" s="9" t="s">
        <v>29</v>
      </c>
      <c r="C29" s="10" t="s">
        <v>280</v>
      </c>
      <c r="D29" s="10">
        <v>500</v>
      </c>
      <c r="E29" s="10" t="s">
        <v>7</v>
      </c>
      <c r="F29" s="11">
        <v>229</v>
      </c>
      <c r="G29" s="21">
        <f t="shared" si="4"/>
        <v>1.145</v>
      </c>
      <c r="H29" s="31">
        <f t="shared" si="9"/>
        <v>25000</v>
      </c>
      <c r="I29" s="23">
        <f t="shared" si="1"/>
        <v>0.12595000000000001</v>
      </c>
      <c r="J29" s="32">
        <f t="shared" si="2"/>
        <v>4.3400000000000001E-2</v>
      </c>
      <c r="K29" s="32">
        <f t="shared" si="8"/>
        <v>0.11284</v>
      </c>
      <c r="L29" s="49">
        <f t="shared" si="7"/>
        <v>1.5</v>
      </c>
    </row>
    <row r="30" spans="1:12" ht="14.4" outlineLevel="1" x14ac:dyDescent="0.3">
      <c r="A30" s="8"/>
      <c r="B30" s="9" t="s">
        <v>30</v>
      </c>
      <c r="C30" s="10" t="s">
        <v>1</v>
      </c>
      <c r="D30" s="10">
        <v>500</v>
      </c>
      <c r="E30" s="10" t="s">
        <v>7</v>
      </c>
      <c r="F30" s="11">
        <v>229</v>
      </c>
      <c r="G30" s="21">
        <f t="shared" si="4"/>
        <v>1.145</v>
      </c>
      <c r="H30" s="31">
        <f t="shared" si="9"/>
        <v>25000</v>
      </c>
      <c r="I30" s="23">
        <f t="shared" si="1"/>
        <v>0.12595000000000001</v>
      </c>
      <c r="J30" s="32">
        <f t="shared" si="2"/>
        <v>4.3400000000000001E-2</v>
      </c>
      <c r="K30" s="32">
        <f t="shared" si="8"/>
        <v>0.11284</v>
      </c>
      <c r="L30" s="49">
        <f t="shared" si="7"/>
        <v>1.5</v>
      </c>
    </row>
    <row r="31" spans="1:12" ht="16.5" customHeight="1" outlineLevel="1" x14ac:dyDescent="0.3">
      <c r="A31" s="8"/>
      <c r="B31" s="9" t="s">
        <v>31</v>
      </c>
      <c r="C31" s="10" t="s">
        <v>1</v>
      </c>
      <c r="D31" s="10">
        <v>500</v>
      </c>
      <c r="E31" s="10" t="s">
        <v>7</v>
      </c>
      <c r="F31" s="11">
        <v>229</v>
      </c>
      <c r="G31" s="21">
        <f t="shared" si="4"/>
        <v>1.145</v>
      </c>
      <c r="H31" s="31">
        <f t="shared" si="9"/>
        <v>25000</v>
      </c>
      <c r="I31" s="23">
        <f t="shared" si="1"/>
        <v>0.12595000000000001</v>
      </c>
      <c r="J31" s="32">
        <f t="shared" si="2"/>
        <v>4.3400000000000001E-2</v>
      </c>
      <c r="K31" s="32">
        <f t="shared" si="8"/>
        <v>0.11284</v>
      </c>
      <c r="L31" s="49">
        <f t="shared" si="7"/>
        <v>1.5</v>
      </c>
    </row>
    <row r="32" spans="1:12" ht="16.5" customHeight="1" outlineLevel="1" x14ac:dyDescent="0.3">
      <c r="A32" s="8"/>
      <c r="B32" s="9" t="s">
        <v>32</v>
      </c>
      <c r="C32" s="10" t="s">
        <v>279</v>
      </c>
      <c r="D32" s="10">
        <v>500</v>
      </c>
      <c r="E32" s="10" t="s">
        <v>7</v>
      </c>
      <c r="F32" s="11">
        <v>229</v>
      </c>
      <c r="G32" s="21">
        <f t="shared" si="4"/>
        <v>1.145</v>
      </c>
      <c r="H32" s="31">
        <f t="shared" si="9"/>
        <v>25000</v>
      </c>
      <c r="I32" s="23">
        <f t="shared" si="1"/>
        <v>0.12595000000000001</v>
      </c>
      <c r="J32" s="32">
        <f t="shared" si="2"/>
        <v>4.3400000000000001E-2</v>
      </c>
      <c r="K32" s="32">
        <f t="shared" si="8"/>
        <v>0.11284</v>
      </c>
      <c r="L32" s="49">
        <f t="shared" si="7"/>
        <v>1.5</v>
      </c>
    </row>
    <row r="33" spans="1:12" ht="16.5" customHeight="1" outlineLevel="1" x14ac:dyDescent="0.3">
      <c r="A33" s="8"/>
      <c r="B33" s="9" t="s">
        <v>33</v>
      </c>
      <c r="C33" s="10" t="s">
        <v>1</v>
      </c>
      <c r="D33" s="10">
        <v>500</v>
      </c>
      <c r="E33" s="10" t="s">
        <v>7</v>
      </c>
      <c r="F33" s="11">
        <v>302</v>
      </c>
      <c r="G33" s="21">
        <f t="shared" si="4"/>
        <v>1.51</v>
      </c>
      <c r="H33" s="31">
        <f t="shared" si="9"/>
        <v>25000</v>
      </c>
      <c r="I33" s="23">
        <f t="shared" si="1"/>
        <v>0.1661</v>
      </c>
      <c r="J33" s="32">
        <f t="shared" si="2"/>
        <v>4.3400000000000001E-2</v>
      </c>
      <c r="K33" s="32">
        <f t="shared" si="8"/>
        <v>0.11284</v>
      </c>
      <c r="L33" s="49">
        <f t="shared" si="7"/>
        <v>1.9000000000000001</v>
      </c>
    </row>
    <row r="34" spans="1:12" ht="14.4" outlineLevel="1" x14ac:dyDescent="0.3">
      <c r="A34" s="8"/>
      <c r="B34" s="9" t="s">
        <v>34</v>
      </c>
      <c r="C34" s="10" t="s">
        <v>1</v>
      </c>
      <c r="D34" s="10">
        <v>500</v>
      </c>
      <c r="E34" s="10" t="s">
        <v>7</v>
      </c>
      <c r="F34" s="11">
        <v>315</v>
      </c>
      <c r="G34" s="21">
        <f t="shared" si="4"/>
        <v>1.575</v>
      </c>
      <c r="H34" s="31">
        <f t="shared" si="9"/>
        <v>25000</v>
      </c>
      <c r="I34" s="23">
        <f t="shared" si="1"/>
        <v>0.17324999999999999</v>
      </c>
      <c r="J34" s="32">
        <f t="shared" si="2"/>
        <v>4.3400000000000001E-2</v>
      </c>
      <c r="K34" s="32">
        <f t="shared" si="8"/>
        <v>0.11284</v>
      </c>
      <c r="L34" s="49">
        <f t="shared" si="7"/>
        <v>2</v>
      </c>
    </row>
    <row r="35" spans="1:12" ht="14.4" outlineLevel="1" x14ac:dyDescent="0.3">
      <c r="A35" s="8"/>
      <c r="B35" s="9" t="s">
        <v>35</v>
      </c>
      <c r="C35" s="10" t="s">
        <v>279</v>
      </c>
      <c r="D35" s="10">
        <v>500</v>
      </c>
      <c r="E35" s="10" t="s">
        <v>7</v>
      </c>
      <c r="F35" s="11">
        <v>315</v>
      </c>
      <c r="G35" s="21">
        <f t="shared" si="4"/>
        <v>1.575</v>
      </c>
      <c r="H35" s="31">
        <f t="shared" si="9"/>
        <v>25000</v>
      </c>
      <c r="I35" s="23">
        <f t="shared" si="1"/>
        <v>0.17324999999999999</v>
      </c>
      <c r="J35" s="32">
        <f t="shared" si="2"/>
        <v>4.3400000000000001E-2</v>
      </c>
      <c r="K35" s="32">
        <f t="shared" si="8"/>
        <v>0.11284</v>
      </c>
      <c r="L35" s="49">
        <f t="shared" si="7"/>
        <v>2</v>
      </c>
    </row>
    <row r="36" spans="1:12" ht="14.4" outlineLevel="1" x14ac:dyDescent="0.3">
      <c r="A36" s="8"/>
      <c r="B36" s="9" t="s">
        <v>36</v>
      </c>
      <c r="C36" s="10" t="s">
        <v>274</v>
      </c>
      <c r="D36" s="10">
        <v>500</v>
      </c>
      <c r="E36" s="10" t="s">
        <v>7</v>
      </c>
      <c r="F36" s="11">
        <v>278</v>
      </c>
      <c r="G36" s="21">
        <f t="shared" si="4"/>
        <v>1.3900000000000001</v>
      </c>
      <c r="H36" s="31">
        <f t="shared" si="9"/>
        <v>25000</v>
      </c>
      <c r="I36" s="23">
        <f t="shared" si="1"/>
        <v>0.15290000000000001</v>
      </c>
      <c r="J36" s="32">
        <f t="shared" si="2"/>
        <v>4.3400000000000001E-2</v>
      </c>
      <c r="K36" s="32">
        <f t="shared" si="8"/>
        <v>0.11284</v>
      </c>
      <c r="L36" s="49">
        <f t="shared" si="7"/>
        <v>1.7000000000000002</v>
      </c>
    </row>
    <row r="37" spans="1:12" ht="14.4" outlineLevel="1" x14ac:dyDescent="0.3">
      <c r="A37" s="8"/>
      <c r="B37" s="9" t="s">
        <v>37</v>
      </c>
      <c r="C37" s="10" t="s">
        <v>38</v>
      </c>
      <c r="D37" s="10">
        <v>500</v>
      </c>
      <c r="E37" s="10" t="s">
        <v>7</v>
      </c>
      <c r="F37" s="11">
        <v>229</v>
      </c>
      <c r="G37" s="21">
        <f t="shared" si="4"/>
        <v>1.145</v>
      </c>
      <c r="H37" s="31">
        <f t="shared" si="9"/>
        <v>25000</v>
      </c>
      <c r="I37" s="23">
        <f t="shared" si="1"/>
        <v>0.12595000000000001</v>
      </c>
      <c r="J37" s="32">
        <f t="shared" si="2"/>
        <v>4.3400000000000001E-2</v>
      </c>
      <c r="K37" s="32">
        <f t="shared" si="8"/>
        <v>0.11284</v>
      </c>
      <c r="L37" s="49">
        <f t="shared" si="7"/>
        <v>1.5</v>
      </c>
    </row>
    <row r="38" spans="1:12" ht="14.4" outlineLevel="1" x14ac:dyDescent="0.3">
      <c r="A38" s="8"/>
      <c r="B38" s="9" t="s">
        <v>39</v>
      </c>
      <c r="C38" s="10" t="s">
        <v>277</v>
      </c>
      <c r="D38" s="10">
        <v>500</v>
      </c>
      <c r="E38" s="10" t="s">
        <v>7</v>
      </c>
      <c r="F38" s="11">
        <v>229</v>
      </c>
      <c r="G38" s="21">
        <f t="shared" si="4"/>
        <v>1.145</v>
      </c>
      <c r="H38" s="31">
        <f t="shared" si="9"/>
        <v>25000</v>
      </c>
      <c r="I38" s="23">
        <f t="shared" si="1"/>
        <v>0.12595000000000001</v>
      </c>
      <c r="J38" s="32">
        <f t="shared" si="2"/>
        <v>4.3400000000000001E-2</v>
      </c>
      <c r="K38" s="32">
        <f t="shared" si="8"/>
        <v>0.11284</v>
      </c>
      <c r="L38" s="49">
        <f t="shared" si="7"/>
        <v>1.5</v>
      </c>
    </row>
    <row r="39" spans="1:12" ht="14.4" outlineLevel="1" x14ac:dyDescent="0.3">
      <c r="A39" s="8"/>
      <c r="B39" s="9" t="s">
        <v>40</v>
      </c>
      <c r="C39" s="10" t="s">
        <v>1</v>
      </c>
      <c r="D39" s="10">
        <v>500</v>
      </c>
      <c r="E39" s="10" t="s">
        <v>7</v>
      </c>
      <c r="F39" s="11">
        <v>229</v>
      </c>
      <c r="G39" s="21">
        <f t="shared" si="4"/>
        <v>1.145</v>
      </c>
      <c r="H39" s="31">
        <f t="shared" si="9"/>
        <v>25000</v>
      </c>
      <c r="I39" s="23">
        <f t="shared" si="1"/>
        <v>0.12595000000000001</v>
      </c>
      <c r="J39" s="32">
        <f t="shared" si="2"/>
        <v>4.3400000000000001E-2</v>
      </c>
      <c r="K39" s="32">
        <f t="shared" si="8"/>
        <v>0.11284</v>
      </c>
      <c r="L39" s="49">
        <f t="shared" si="7"/>
        <v>1.5</v>
      </c>
    </row>
    <row r="40" spans="1:12" ht="16.5" customHeight="1" outlineLevel="1" x14ac:dyDescent="0.3">
      <c r="A40" s="8"/>
      <c r="B40" s="9" t="s">
        <v>41</v>
      </c>
      <c r="C40" s="10" t="s">
        <v>0</v>
      </c>
      <c r="D40" s="10">
        <v>500</v>
      </c>
      <c r="E40" s="10" t="s">
        <v>7</v>
      </c>
      <c r="F40" s="11">
        <v>266</v>
      </c>
      <c r="G40" s="21">
        <f t="shared" si="4"/>
        <v>1.33</v>
      </c>
      <c r="H40" s="31">
        <f t="shared" si="9"/>
        <v>25000</v>
      </c>
      <c r="I40" s="23">
        <f t="shared" si="1"/>
        <v>0.14630000000000001</v>
      </c>
      <c r="J40" s="32">
        <f t="shared" si="2"/>
        <v>4.3400000000000001E-2</v>
      </c>
      <c r="K40" s="32">
        <f t="shared" si="8"/>
        <v>0.11284</v>
      </c>
      <c r="L40" s="49">
        <f t="shared" si="7"/>
        <v>1.7000000000000002</v>
      </c>
    </row>
    <row r="41" spans="1:12" ht="27" customHeight="1" x14ac:dyDescent="0.25">
      <c r="A41" s="12" t="s">
        <v>237</v>
      </c>
      <c r="B41" s="7"/>
      <c r="C41" s="13" t="s">
        <v>242</v>
      </c>
      <c r="D41" s="14" t="s">
        <v>243</v>
      </c>
      <c r="E41" s="13" t="s">
        <v>244</v>
      </c>
      <c r="F41" s="15" t="s">
        <v>245</v>
      </c>
      <c r="G41" s="22" t="s">
        <v>246</v>
      </c>
      <c r="I41" s="23" t="e">
        <f t="shared" si="1"/>
        <v>#VALUE!</v>
      </c>
      <c r="J41" s="32" t="e">
        <f t="shared" si="2"/>
        <v>#VALUE!</v>
      </c>
      <c r="K41" s="32" t="e">
        <f t="shared" si="8"/>
        <v>#DIV/0!</v>
      </c>
      <c r="L41" s="48" t="s">
        <v>300</v>
      </c>
    </row>
    <row r="42" spans="1:12" ht="16.5" customHeight="1" outlineLevel="1" x14ac:dyDescent="0.3">
      <c r="A42" s="8"/>
      <c r="B42" s="9" t="s">
        <v>42</v>
      </c>
      <c r="C42" s="10" t="s">
        <v>1</v>
      </c>
      <c r="D42" s="10">
        <v>500</v>
      </c>
      <c r="E42" s="10" t="s">
        <v>7</v>
      </c>
      <c r="F42" s="11">
        <v>254</v>
      </c>
      <c r="G42" s="21">
        <f t="shared" si="4"/>
        <v>1.27</v>
      </c>
      <c r="H42" s="31">
        <f t="shared" ref="H42:H89" si="10">SUM(D42*50)</f>
        <v>25000</v>
      </c>
      <c r="I42" s="23">
        <f t="shared" si="1"/>
        <v>0.13969999999999999</v>
      </c>
      <c r="J42" s="32">
        <f t="shared" si="2"/>
        <v>4.3400000000000001E-2</v>
      </c>
      <c r="K42" s="32">
        <f t="shared" si="8"/>
        <v>0.11284</v>
      </c>
      <c r="L42" s="49">
        <f t="shared" si="7"/>
        <v>1.6</v>
      </c>
    </row>
    <row r="43" spans="1:12" ht="16.5" customHeight="1" outlineLevel="1" x14ac:dyDescent="0.3">
      <c r="A43" s="8"/>
      <c r="B43" s="9" t="s">
        <v>43</v>
      </c>
      <c r="C43" s="10" t="s">
        <v>0</v>
      </c>
      <c r="D43" s="10">
        <v>500</v>
      </c>
      <c r="E43" s="10" t="s">
        <v>7</v>
      </c>
      <c r="F43" s="11">
        <v>254</v>
      </c>
      <c r="G43" s="21">
        <f t="shared" si="4"/>
        <v>1.27</v>
      </c>
      <c r="H43" s="31">
        <f t="shared" si="10"/>
        <v>25000</v>
      </c>
      <c r="I43" s="23">
        <f t="shared" si="1"/>
        <v>0.13969999999999999</v>
      </c>
      <c r="J43" s="32">
        <f t="shared" si="2"/>
        <v>4.3400000000000001E-2</v>
      </c>
      <c r="K43" s="32">
        <f t="shared" si="8"/>
        <v>0.11284</v>
      </c>
      <c r="L43" s="49">
        <f t="shared" si="7"/>
        <v>1.6</v>
      </c>
    </row>
    <row r="44" spans="1:12" ht="16.5" customHeight="1" outlineLevel="1" x14ac:dyDescent="0.3">
      <c r="A44" s="8"/>
      <c r="B44" s="9" t="s">
        <v>44</v>
      </c>
      <c r="C44" s="10" t="s">
        <v>277</v>
      </c>
      <c r="D44" s="10">
        <v>500</v>
      </c>
      <c r="E44" s="10" t="s">
        <v>7</v>
      </c>
      <c r="F44" s="11">
        <v>302</v>
      </c>
      <c r="G44" s="21">
        <f t="shared" si="4"/>
        <v>1.51</v>
      </c>
      <c r="H44" s="31">
        <f t="shared" si="10"/>
        <v>25000</v>
      </c>
      <c r="I44" s="23">
        <f t="shared" si="1"/>
        <v>0.1661</v>
      </c>
      <c r="J44" s="32">
        <f t="shared" si="2"/>
        <v>4.3400000000000001E-2</v>
      </c>
      <c r="K44" s="32">
        <f t="shared" si="8"/>
        <v>0.11284</v>
      </c>
      <c r="L44" s="49">
        <f t="shared" si="7"/>
        <v>1.9000000000000001</v>
      </c>
    </row>
    <row r="45" spans="1:12" ht="16.5" customHeight="1" outlineLevel="1" x14ac:dyDescent="0.3">
      <c r="A45" s="8"/>
      <c r="B45" s="9" t="s">
        <v>45</v>
      </c>
      <c r="C45" s="10" t="s">
        <v>274</v>
      </c>
      <c r="D45" s="10">
        <v>500</v>
      </c>
      <c r="E45" s="10" t="s">
        <v>7</v>
      </c>
      <c r="F45" s="11">
        <v>217</v>
      </c>
      <c r="G45" s="21">
        <f t="shared" si="4"/>
        <v>1.085</v>
      </c>
      <c r="H45" s="31">
        <f t="shared" si="10"/>
        <v>25000</v>
      </c>
      <c r="I45" s="23">
        <f t="shared" si="1"/>
        <v>0.11935</v>
      </c>
      <c r="J45" s="32">
        <f t="shared" si="2"/>
        <v>4.3400000000000001E-2</v>
      </c>
      <c r="K45" s="32">
        <f t="shared" si="8"/>
        <v>0.11284</v>
      </c>
      <c r="L45" s="49">
        <f t="shared" si="7"/>
        <v>1.4000000000000001</v>
      </c>
    </row>
    <row r="46" spans="1:12" ht="16.5" customHeight="1" outlineLevel="1" x14ac:dyDescent="0.3">
      <c r="A46" s="8"/>
      <c r="B46" s="9" t="s">
        <v>46</v>
      </c>
      <c r="C46" s="10" t="s">
        <v>1</v>
      </c>
      <c r="D46" s="10">
        <v>500</v>
      </c>
      <c r="E46" s="10" t="s">
        <v>7</v>
      </c>
      <c r="F46" s="11">
        <v>266</v>
      </c>
      <c r="G46" s="21">
        <f t="shared" si="4"/>
        <v>1.33</v>
      </c>
      <c r="H46" s="31">
        <f t="shared" si="10"/>
        <v>25000</v>
      </c>
      <c r="I46" s="23">
        <f t="shared" si="1"/>
        <v>0.14630000000000001</v>
      </c>
      <c r="J46" s="32">
        <f t="shared" si="2"/>
        <v>4.3400000000000001E-2</v>
      </c>
      <c r="K46" s="32">
        <f t="shared" si="8"/>
        <v>0.11284</v>
      </c>
      <c r="L46" s="49">
        <f t="shared" si="7"/>
        <v>1.7000000000000002</v>
      </c>
    </row>
    <row r="47" spans="1:12" ht="16.5" customHeight="1" outlineLevel="1" x14ac:dyDescent="0.3">
      <c r="A47" s="8"/>
      <c r="B47" s="9" t="s">
        <v>47</v>
      </c>
      <c r="C47" s="10" t="s">
        <v>278</v>
      </c>
      <c r="D47" s="10">
        <v>500</v>
      </c>
      <c r="E47" s="10" t="s">
        <v>7</v>
      </c>
      <c r="F47" s="11">
        <v>254</v>
      </c>
      <c r="G47" s="21">
        <f t="shared" si="4"/>
        <v>1.27</v>
      </c>
      <c r="H47" s="31">
        <f t="shared" si="10"/>
        <v>25000</v>
      </c>
      <c r="I47" s="23">
        <f t="shared" si="1"/>
        <v>0.13969999999999999</v>
      </c>
      <c r="J47" s="32">
        <f t="shared" si="2"/>
        <v>4.3400000000000001E-2</v>
      </c>
      <c r="K47" s="32">
        <f t="shared" si="8"/>
        <v>0.11284</v>
      </c>
      <c r="L47" s="49">
        <f t="shared" si="7"/>
        <v>1.6</v>
      </c>
    </row>
    <row r="48" spans="1:12" ht="16.5" customHeight="1" outlineLevel="1" x14ac:dyDescent="0.3">
      <c r="A48" s="8"/>
      <c r="B48" s="9" t="s">
        <v>48</v>
      </c>
      <c r="C48" s="10" t="s">
        <v>1</v>
      </c>
      <c r="D48" s="10">
        <v>500</v>
      </c>
      <c r="E48" s="10" t="s">
        <v>7</v>
      </c>
      <c r="F48" s="11">
        <v>278</v>
      </c>
      <c r="G48" s="21">
        <f t="shared" si="4"/>
        <v>1.3900000000000001</v>
      </c>
      <c r="H48" s="31">
        <f t="shared" si="10"/>
        <v>25000</v>
      </c>
      <c r="I48" s="23">
        <f t="shared" si="1"/>
        <v>0.15290000000000001</v>
      </c>
      <c r="J48" s="32">
        <f t="shared" si="2"/>
        <v>4.3400000000000001E-2</v>
      </c>
      <c r="K48" s="32">
        <f t="shared" si="8"/>
        <v>0.11284</v>
      </c>
      <c r="L48" s="49">
        <f t="shared" si="7"/>
        <v>1.7000000000000002</v>
      </c>
    </row>
    <row r="49" spans="1:12" ht="16.5" customHeight="1" outlineLevel="1" x14ac:dyDescent="0.3">
      <c r="A49" s="8"/>
      <c r="B49" s="9" t="s">
        <v>49</v>
      </c>
      <c r="C49" s="10" t="s">
        <v>285</v>
      </c>
      <c r="D49" s="10">
        <v>500</v>
      </c>
      <c r="E49" s="10" t="s">
        <v>7</v>
      </c>
      <c r="F49" s="11">
        <v>247</v>
      </c>
      <c r="G49" s="21">
        <f t="shared" si="4"/>
        <v>1.2349999999999999</v>
      </c>
      <c r="H49" s="31">
        <f t="shared" si="10"/>
        <v>25000</v>
      </c>
      <c r="I49" s="23">
        <f t="shared" si="1"/>
        <v>0.13585</v>
      </c>
      <c r="J49" s="32">
        <f t="shared" si="2"/>
        <v>4.3400000000000001E-2</v>
      </c>
      <c r="K49" s="32">
        <f t="shared" si="8"/>
        <v>0.11284</v>
      </c>
      <c r="L49" s="49">
        <f t="shared" si="7"/>
        <v>1.6</v>
      </c>
    </row>
    <row r="50" spans="1:12" ht="16.5" customHeight="1" outlineLevel="1" x14ac:dyDescent="0.3">
      <c r="A50" s="8"/>
      <c r="B50" s="9" t="s">
        <v>50</v>
      </c>
      <c r="C50" s="10" t="s">
        <v>0</v>
      </c>
      <c r="D50" s="10">
        <v>500</v>
      </c>
      <c r="E50" s="10" t="s">
        <v>7</v>
      </c>
      <c r="F50" s="11">
        <v>241</v>
      </c>
      <c r="G50" s="21">
        <f t="shared" si="4"/>
        <v>1.2050000000000001</v>
      </c>
      <c r="H50" s="31">
        <f t="shared" si="10"/>
        <v>25000</v>
      </c>
      <c r="I50" s="23">
        <f t="shared" si="1"/>
        <v>0.13255</v>
      </c>
      <c r="J50" s="32">
        <f t="shared" si="2"/>
        <v>4.3400000000000001E-2</v>
      </c>
      <c r="K50" s="32">
        <f t="shared" si="8"/>
        <v>0.11284</v>
      </c>
      <c r="L50" s="49">
        <f t="shared" si="7"/>
        <v>1.5</v>
      </c>
    </row>
    <row r="51" spans="1:12" ht="14.4" outlineLevel="1" x14ac:dyDescent="0.3">
      <c r="A51" s="8"/>
      <c r="B51" s="9" t="s">
        <v>51</v>
      </c>
      <c r="C51" s="10" t="s">
        <v>279</v>
      </c>
      <c r="D51" s="10">
        <v>500</v>
      </c>
      <c r="E51" s="10" t="s">
        <v>7</v>
      </c>
      <c r="F51" s="11">
        <v>217</v>
      </c>
      <c r="G51" s="21">
        <f t="shared" si="4"/>
        <v>1.085</v>
      </c>
      <c r="H51" s="31">
        <f t="shared" si="10"/>
        <v>25000</v>
      </c>
      <c r="I51" s="23">
        <f t="shared" si="1"/>
        <v>0.11935</v>
      </c>
      <c r="J51" s="32">
        <f t="shared" si="2"/>
        <v>4.3400000000000001E-2</v>
      </c>
      <c r="K51" s="32">
        <f t="shared" si="8"/>
        <v>0.11284</v>
      </c>
      <c r="L51" s="49">
        <f t="shared" si="7"/>
        <v>1.4000000000000001</v>
      </c>
    </row>
    <row r="52" spans="1:12" ht="14.4" outlineLevel="1" x14ac:dyDescent="0.3">
      <c r="A52" s="8"/>
      <c r="B52" s="9" t="s">
        <v>52</v>
      </c>
      <c r="C52" s="10" t="s">
        <v>277</v>
      </c>
      <c r="D52" s="10">
        <v>500</v>
      </c>
      <c r="E52" s="10" t="s">
        <v>7</v>
      </c>
      <c r="F52" s="11">
        <v>217</v>
      </c>
      <c r="G52" s="21">
        <f t="shared" si="4"/>
        <v>1.085</v>
      </c>
      <c r="H52" s="31">
        <f t="shared" si="10"/>
        <v>25000</v>
      </c>
      <c r="I52" s="23">
        <f t="shared" si="1"/>
        <v>0.11935</v>
      </c>
      <c r="J52" s="32">
        <f t="shared" si="2"/>
        <v>4.3400000000000001E-2</v>
      </c>
      <c r="K52" s="32">
        <f t="shared" si="8"/>
        <v>0.11284</v>
      </c>
      <c r="L52" s="49">
        <f t="shared" si="7"/>
        <v>1.4000000000000001</v>
      </c>
    </row>
    <row r="53" spans="1:12" ht="14.4" outlineLevel="1" x14ac:dyDescent="0.3">
      <c r="A53" s="8"/>
      <c r="B53" s="9" t="s">
        <v>53</v>
      </c>
      <c r="C53" s="10" t="s">
        <v>286</v>
      </c>
      <c r="D53" s="10">
        <v>500</v>
      </c>
      <c r="E53" s="10" t="s">
        <v>7</v>
      </c>
      <c r="F53" s="11">
        <v>217</v>
      </c>
      <c r="G53" s="21">
        <f t="shared" si="4"/>
        <v>1.085</v>
      </c>
      <c r="H53" s="31">
        <f t="shared" si="10"/>
        <v>25000</v>
      </c>
      <c r="I53" s="23">
        <f t="shared" si="1"/>
        <v>0.11935</v>
      </c>
      <c r="J53" s="32">
        <f t="shared" si="2"/>
        <v>4.3400000000000001E-2</v>
      </c>
      <c r="K53" s="32">
        <f t="shared" si="8"/>
        <v>0.11284</v>
      </c>
      <c r="L53" s="49">
        <f t="shared" si="7"/>
        <v>1.4000000000000001</v>
      </c>
    </row>
    <row r="54" spans="1:12" ht="14.4" outlineLevel="1" x14ac:dyDescent="0.3">
      <c r="A54" s="8"/>
      <c r="B54" s="9" t="s">
        <v>54</v>
      </c>
      <c r="C54" s="10" t="s">
        <v>274</v>
      </c>
      <c r="D54" s="10">
        <v>500</v>
      </c>
      <c r="E54" s="10" t="s">
        <v>7</v>
      </c>
      <c r="F54" s="11">
        <v>217</v>
      </c>
      <c r="G54" s="21">
        <f t="shared" si="4"/>
        <v>1.085</v>
      </c>
      <c r="H54" s="31">
        <f t="shared" si="10"/>
        <v>25000</v>
      </c>
      <c r="I54" s="23">
        <f t="shared" si="1"/>
        <v>0.11935</v>
      </c>
      <c r="J54" s="32">
        <f t="shared" si="2"/>
        <v>4.3400000000000001E-2</v>
      </c>
      <c r="K54" s="32">
        <f t="shared" si="8"/>
        <v>0.11284</v>
      </c>
      <c r="L54" s="49">
        <f t="shared" si="7"/>
        <v>1.4000000000000001</v>
      </c>
    </row>
    <row r="55" spans="1:12" ht="16.5" customHeight="1" outlineLevel="1" x14ac:dyDescent="0.3">
      <c r="A55" s="8"/>
      <c r="B55" s="9" t="s">
        <v>55</v>
      </c>
      <c r="C55" s="10" t="s">
        <v>1</v>
      </c>
      <c r="D55" s="10">
        <v>500</v>
      </c>
      <c r="E55" s="10" t="s">
        <v>7</v>
      </c>
      <c r="F55" s="11">
        <v>150</v>
      </c>
      <c r="G55" s="21">
        <f t="shared" si="4"/>
        <v>0.75</v>
      </c>
      <c r="H55" s="31">
        <f t="shared" si="10"/>
        <v>25000</v>
      </c>
      <c r="I55" s="23">
        <f t="shared" si="1"/>
        <v>8.2500000000000004E-2</v>
      </c>
      <c r="J55" s="32">
        <f t="shared" si="2"/>
        <v>4.3400000000000001E-2</v>
      </c>
      <c r="K55" s="32">
        <f t="shared" si="8"/>
        <v>0.11284</v>
      </c>
      <c r="L55" s="49">
        <f t="shared" si="7"/>
        <v>1</v>
      </c>
    </row>
    <row r="56" spans="1:12" ht="16.5" customHeight="1" outlineLevel="1" x14ac:dyDescent="0.3">
      <c r="A56" s="8"/>
      <c r="B56" s="9" t="s">
        <v>56</v>
      </c>
      <c r="C56" s="10" t="s">
        <v>278</v>
      </c>
      <c r="D56" s="10">
        <v>500</v>
      </c>
      <c r="E56" s="10" t="s">
        <v>7</v>
      </c>
      <c r="F56" s="11">
        <v>260</v>
      </c>
      <c r="G56" s="21">
        <f t="shared" si="4"/>
        <v>1.3</v>
      </c>
      <c r="H56" s="31">
        <f t="shared" si="10"/>
        <v>25000</v>
      </c>
      <c r="I56" s="23">
        <f t="shared" si="1"/>
        <v>0.14300000000000002</v>
      </c>
      <c r="J56" s="32">
        <f t="shared" si="2"/>
        <v>4.3400000000000001E-2</v>
      </c>
      <c r="K56" s="32">
        <f t="shared" si="8"/>
        <v>0.11284</v>
      </c>
      <c r="L56" s="49">
        <f t="shared" si="7"/>
        <v>1.6</v>
      </c>
    </row>
    <row r="57" spans="1:12" ht="16.5" customHeight="1" outlineLevel="1" x14ac:dyDescent="0.3">
      <c r="A57" s="8"/>
      <c r="B57" s="9" t="s">
        <v>57</v>
      </c>
      <c r="C57" s="10" t="s">
        <v>279</v>
      </c>
      <c r="D57" s="10">
        <v>500</v>
      </c>
      <c r="E57" s="10" t="s">
        <v>7</v>
      </c>
      <c r="F57" s="11">
        <v>241</v>
      </c>
      <c r="G57" s="21">
        <f t="shared" si="4"/>
        <v>1.2050000000000001</v>
      </c>
      <c r="H57" s="31">
        <f t="shared" si="10"/>
        <v>25000</v>
      </c>
      <c r="I57" s="23">
        <f t="shared" si="1"/>
        <v>0.13255</v>
      </c>
      <c r="J57" s="32">
        <f t="shared" si="2"/>
        <v>4.3400000000000001E-2</v>
      </c>
      <c r="K57" s="32">
        <f t="shared" si="8"/>
        <v>0.11284</v>
      </c>
      <c r="L57" s="49">
        <f t="shared" si="7"/>
        <v>1.5</v>
      </c>
    </row>
    <row r="58" spans="1:12" ht="14.4" outlineLevel="1" x14ac:dyDescent="0.3">
      <c r="A58" s="8"/>
      <c r="B58" s="9" t="s">
        <v>58</v>
      </c>
      <c r="C58" s="10" t="s">
        <v>280</v>
      </c>
      <c r="D58" s="10">
        <v>500</v>
      </c>
      <c r="E58" s="10" t="s">
        <v>7</v>
      </c>
      <c r="F58" s="11">
        <v>217</v>
      </c>
      <c r="G58" s="21">
        <f t="shared" si="4"/>
        <v>1.085</v>
      </c>
      <c r="H58" s="31">
        <f t="shared" si="10"/>
        <v>25000</v>
      </c>
      <c r="I58" s="23">
        <f t="shared" si="1"/>
        <v>0.11935</v>
      </c>
      <c r="J58" s="32">
        <f t="shared" si="2"/>
        <v>4.3400000000000001E-2</v>
      </c>
      <c r="K58" s="32">
        <f t="shared" si="8"/>
        <v>0.11284</v>
      </c>
      <c r="L58" s="49">
        <f t="shared" si="7"/>
        <v>1.4000000000000001</v>
      </c>
    </row>
    <row r="59" spans="1:12" ht="14.4" outlineLevel="1" x14ac:dyDescent="0.3">
      <c r="A59" s="8"/>
      <c r="B59" s="9" t="s">
        <v>59</v>
      </c>
      <c r="C59" s="10" t="s">
        <v>274</v>
      </c>
      <c r="D59" s="10">
        <v>500</v>
      </c>
      <c r="E59" s="10" t="s">
        <v>7</v>
      </c>
      <c r="F59" s="11">
        <v>229</v>
      </c>
      <c r="G59" s="21">
        <f t="shared" si="4"/>
        <v>1.145</v>
      </c>
      <c r="H59" s="31">
        <f t="shared" si="10"/>
        <v>25000</v>
      </c>
      <c r="I59" s="23">
        <f t="shared" si="1"/>
        <v>0.12595000000000001</v>
      </c>
      <c r="J59" s="32">
        <f t="shared" si="2"/>
        <v>4.3400000000000001E-2</v>
      </c>
      <c r="K59" s="32">
        <f t="shared" si="8"/>
        <v>0.11284</v>
      </c>
      <c r="L59" s="49">
        <f t="shared" si="7"/>
        <v>1.5</v>
      </c>
    </row>
    <row r="60" spans="1:12" ht="16.5" customHeight="1" outlineLevel="1" x14ac:dyDescent="0.3">
      <c r="A60" s="8"/>
      <c r="B60" s="9" t="s">
        <v>60</v>
      </c>
      <c r="C60" s="10" t="s">
        <v>278</v>
      </c>
      <c r="D60" s="10">
        <v>500</v>
      </c>
      <c r="E60" s="10" t="s">
        <v>7</v>
      </c>
      <c r="F60" s="11">
        <v>254</v>
      </c>
      <c r="G60" s="21">
        <f t="shared" si="4"/>
        <v>1.27</v>
      </c>
      <c r="H60" s="31">
        <f t="shared" si="10"/>
        <v>25000</v>
      </c>
      <c r="I60" s="23">
        <f t="shared" si="1"/>
        <v>0.13969999999999999</v>
      </c>
      <c r="J60" s="32">
        <f t="shared" si="2"/>
        <v>4.3400000000000001E-2</v>
      </c>
      <c r="K60" s="32">
        <f t="shared" si="8"/>
        <v>0.11284</v>
      </c>
      <c r="L60" s="49">
        <f t="shared" si="7"/>
        <v>1.6</v>
      </c>
    </row>
    <row r="61" spans="1:12" ht="16.5" customHeight="1" outlineLevel="1" x14ac:dyDescent="0.3">
      <c r="A61" s="8"/>
      <c r="B61" s="9" t="s">
        <v>61</v>
      </c>
      <c r="C61" s="10" t="s">
        <v>274</v>
      </c>
      <c r="D61" s="10">
        <v>500</v>
      </c>
      <c r="E61" s="10" t="s">
        <v>7</v>
      </c>
      <c r="F61" s="11">
        <v>229</v>
      </c>
      <c r="G61" s="21">
        <f t="shared" si="4"/>
        <v>1.145</v>
      </c>
      <c r="H61" s="31">
        <f t="shared" si="10"/>
        <v>25000</v>
      </c>
      <c r="I61" s="23">
        <f t="shared" si="1"/>
        <v>0.12595000000000001</v>
      </c>
      <c r="J61" s="32">
        <f t="shared" si="2"/>
        <v>4.3400000000000001E-2</v>
      </c>
      <c r="K61" s="32">
        <f t="shared" si="8"/>
        <v>0.11284</v>
      </c>
      <c r="L61" s="49">
        <f t="shared" si="7"/>
        <v>1.5</v>
      </c>
    </row>
    <row r="62" spans="1:12" ht="16.5" customHeight="1" outlineLevel="1" x14ac:dyDescent="0.3">
      <c r="A62" s="8"/>
      <c r="B62" s="9" t="s">
        <v>62</v>
      </c>
      <c r="C62" s="10" t="s">
        <v>287</v>
      </c>
      <c r="D62" s="10">
        <v>500</v>
      </c>
      <c r="E62" s="10" t="s">
        <v>7</v>
      </c>
      <c r="F62" s="11">
        <v>241</v>
      </c>
      <c r="G62" s="21">
        <f t="shared" si="4"/>
        <v>1.2050000000000001</v>
      </c>
      <c r="H62" s="31">
        <f t="shared" si="10"/>
        <v>25000</v>
      </c>
      <c r="I62" s="23">
        <f t="shared" si="1"/>
        <v>0.13255</v>
      </c>
      <c r="J62" s="32">
        <f t="shared" si="2"/>
        <v>4.3400000000000001E-2</v>
      </c>
      <c r="K62" s="32">
        <f t="shared" si="8"/>
        <v>0.11284</v>
      </c>
      <c r="L62" s="49">
        <f t="shared" si="7"/>
        <v>1.5</v>
      </c>
    </row>
    <row r="63" spans="1:12" ht="16.5" customHeight="1" outlineLevel="1" x14ac:dyDescent="0.3">
      <c r="A63" s="8"/>
      <c r="B63" s="9" t="s">
        <v>63</v>
      </c>
      <c r="C63" s="10" t="s">
        <v>279</v>
      </c>
      <c r="D63" s="10">
        <v>500</v>
      </c>
      <c r="E63" s="10" t="s">
        <v>7</v>
      </c>
      <c r="F63" s="11">
        <v>254</v>
      </c>
      <c r="G63" s="21">
        <f t="shared" si="4"/>
        <v>1.27</v>
      </c>
      <c r="H63" s="31">
        <f t="shared" si="10"/>
        <v>25000</v>
      </c>
      <c r="I63" s="23">
        <f t="shared" si="1"/>
        <v>0.13969999999999999</v>
      </c>
      <c r="J63" s="32">
        <f t="shared" si="2"/>
        <v>4.3400000000000001E-2</v>
      </c>
      <c r="K63" s="32">
        <f t="shared" si="8"/>
        <v>0.11284</v>
      </c>
      <c r="L63" s="49">
        <f t="shared" si="7"/>
        <v>1.6</v>
      </c>
    </row>
    <row r="64" spans="1:12" ht="16.5" customHeight="1" outlineLevel="1" x14ac:dyDescent="0.3">
      <c r="A64" s="8"/>
      <c r="B64" s="9" t="s">
        <v>64</v>
      </c>
      <c r="C64" s="10" t="s">
        <v>281</v>
      </c>
      <c r="D64" s="10">
        <v>500</v>
      </c>
      <c r="E64" s="10" t="s">
        <v>7</v>
      </c>
      <c r="F64" s="11">
        <v>205</v>
      </c>
      <c r="G64" s="21">
        <f t="shared" si="4"/>
        <v>1.0249999999999999</v>
      </c>
      <c r="H64" s="31">
        <f t="shared" si="10"/>
        <v>25000</v>
      </c>
      <c r="I64" s="23">
        <f t="shared" si="1"/>
        <v>0.11274999999999999</v>
      </c>
      <c r="J64" s="32">
        <f t="shared" si="2"/>
        <v>4.3400000000000001E-2</v>
      </c>
      <c r="K64" s="32">
        <f t="shared" si="8"/>
        <v>0.11284</v>
      </c>
      <c r="L64" s="49">
        <f t="shared" si="7"/>
        <v>1.3</v>
      </c>
    </row>
    <row r="65" spans="1:12" ht="16.5" customHeight="1" outlineLevel="1" x14ac:dyDescent="0.3">
      <c r="A65" s="8"/>
      <c r="B65" s="9" t="s">
        <v>65</v>
      </c>
      <c r="C65" s="10" t="s">
        <v>38</v>
      </c>
      <c r="D65" s="10">
        <v>500</v>
      </c>
      <c r="E65" s="10" t="s">
        <v>7</v>
      </c>
      <c r="F65" s="11">
        <v>229</v>
      </c>
      <c r="G65" s="21">
        <f t="shared" si="4"/>
        <v>1.145</v>
      </c>
      <c r="H65" s="31">
        <f t="shared" si="10"/>
        <v>25000</v>
      </c>
      <c r="I65" s="23">
        <f t="shared" si="1"/>
        <v>0.12595000000000001</v>
      </c>
      <c r="J65" s="32">
        <f t="shared" si="2"/>
        <v>4.3400000000000001E-2</v>
      </c>
      <c r="K65" s="32">
        <f t="shared" si="8"/>
        <v>0.11284</v>
      </c>
      <c r="L65" s="49">
        <f t="shared" si="7"/>
        <v>1.5</v>
      </c>
    </row>
    <row r="66" spans="1:12" ht="16.5" customHeight="1" outlineLevel="1" x14ac:dyDescent="0.3">
      <c r="A66" s="8"/>
      <c r="B66" s="9" t="s">
        <v>66</v>
      </c>
      <c r="C66" s="10" t="s">
        <v>38</v>
      </c>
      <c r="D66" s="10">
        <v>500</v>
      </c>
      <c r="E66" s="10" t="s">
        <v>7</v>
      </c>
      <c r="F66" s="11">
        <v>278</v>
      </c>
      <c r="G66" s="21">
        <f t="shared" si="4"/>
        <v>1.3900000000000001</v>
      </c>
      <c r="H66" s="31">
        <f t="shared" si="10"/>
        <v>25000</v>
      </c>
      <c r="I66" s="23">
        <f t="shared" si="1"/>
        <v>0.15290000000000001</v>
      </c>
      <c r="J66" s="32">
        <f t="shared" si="2"/>
        <v>4.3400000000000001E-2</v>
      </c>
      <c r="K66" s="32">
        <f t="shared" si="8"/>
        <v>0.11284</v>
      </c>
      <c r="L66" s="49">
        <f t="shared" si="7"/>
        <v>1.7000000000000002</v>
      </c>
    </row>
    <row r="67" spans="1:12" ht="16.5" customHeight="1" outlineLevel="1" x14ac:dyDescent="0.3">
      <c r="A67" s="8"/>
      <c r="B67" s="9" t="s">
        <v>67</v>
      </c>
      <c r="C67" s="10" t="s">
        <v>288</v>
      </c>
      <c r="D67" s="10">
        <v>500</v>
      </c>
      <c r="E67" s="10" t="s">
        <v>7</v>
      </c>
      <c r="F67" s="11">
        <v>241</v>
      </c>
      <c r="G67" s="21">
        <f t="shared" si="4"/>
        <v>1.2050000000000001</v>
      </c>
      <c r="H67" s="31">
        <f t="shared" si="10"/>
        <v>25000</v>
      </c>
      <c r="I67" s="23">
        <f t="shared" si="1"/>
        <v>0.13255</v>
      </c>
      <c r="J67" s="32">
        <f t="shared" si="2"/>
        <v>4.3400000000000001E-2</v>
      </c>
      <c r="K67" s="32">
        <f t="shared" si="8"/>
        <v>0.11284</v>
      </c>
      <c r="L67" s="49">
        <f t="shared" si="7"/>
        <v>1.5</v>
      </c>
    </row>
    <row r="68" spans="1:12" ht="16.5" customHeight="1" outlineLevel="1" x14ac:dyDescent="0.3">
      <c r="A68" s="8"/>
      <c r="B68" s="9" t="s">
        <v>68</v>
      </c>
      <c r="C68" s="10" t="s">
        <v>278</v>
      </c>
      <c r="D68" s="10">
        <v>500</v>
      </c>
      <c r="E68" s="10" t="s">
        <v>7</v>
      </c>
      <c r="F68" s="11">
        <v>278</v>
      </c>
      <c r="G68" s="21">
        <f t="shared" si="4"/>
        <v>1.3900000000000001</v>
      </c>
      <c r="H68" s="31">
        <f t="shared" si="10"/>
        <v>25000</v>
      </c>
      <c r="I68" s="23">
        <f t="shared" si="1"/>
        <v>0.15290000000000001</v>
      </c>
      <c r="J68" s="32">
        <f t="shared" si="2"/>
        <v>4.3400000000000001E-2</v>
      </c>
      <c r="K68" s="32">
        <f t="shared" si="8"/>
        <v>0.11284</v>
      </c>
      <c r="L68" s="49">
        <f t="shared" si="7"/>
        <v>1.7000000000000002</v>
      </c>
    </row>
    <row r="69" spans="1:12" ht="16.5" customHeight="1" outlineLevel="1" x14ac:dyDescent="0.3">
      <c r="A69" s="8"/>
      <c r="B69" s="9" t="s">
        <v>69</v>
      </c>
      <c r="C69" s="10" t="s">
        <v>1</v>
      </c>
      <c r="D69" s="10">
        <v>500</v>
      </c>
      <c r="E69" s="10" t="s">
        <v>7</v>
      </c>
      <c r="F69" s="11">
        <v>192</v>
      </c>
      <c r="G69" s="21">
        <f t="shared" si="4"/>
        <v>0.96</v>
      </c>
      <c r="H69" s="31">
        <f t="shared" si="10"/>
        <v>25000</v>
      </c>
      <c r="I69" s="23">
        <f t="shared" si="1"/>
        <v>0.1056</v>
      </c>
      <c r="J69" s="32">
        <f t="shared" si="2"/>
        <v>4.3400000000000001E-2</v>
      </c>
      <c r="K69" s="32">
        <f t="shared" si="8"/>
        <v>0.11284</v>
      </c>
      <c r="L69" s="49">
        <f t="shared" si="7"/>
        <v>1.3</v>
      </c>
    </row>
    <row r="70" spans="1:12" ht="16.5" customHeight="1" outlineLevel="1" x14ac:dyDescent="0.3">
      <c r="A70" s="8"/>
      <c r="B70" s="9" t="s">
        <v>70</v>
      </c>
      <c r="C70" s="10" t="s">
        <v>289</v>
      </c>
      <c r="D70" s="10">
        <v>500</v>
      </c>
      <c r="E70" s="10" t="s">
        <v>7</v>
      </c>
      <c r="F70" s="11">
        <v>254</v>
      </c>
      <c r="G70" s="21">
        <f t="shared" si="4"/>
        <v>1.27</v>
      </c>
      <c r="H70" s="31">
        <f t="shared" si="10"/>
        <v>25000</v>
      </c>
      <c r="I70" s="23">
        <f t="shared" ref="I70:I133" si="11">SUM(G70*11%)</f>
        <v>0.13969999999999999</v>
      </c>
      <c r="J70" s="32">
        <f t="shared" ref="J70:J133" si="12">SUM(21.7/D70)</f>
        <v>4.3400000000000001E-2</v>
      </c>
      <c r="K70" s="32">
        <f t="shared" si="8"/>
        <v>0.11284</v>
      </c>
      <c r="L70" s="49">
        <f t="shared" si="7"/>
        <v>1.6</v>
      </c>
    </row>
    <row r="71" spans="1:12" ht="16.5" customHeight="1" outlineLevel="1" x14ac:dyDescent="0.3">
      <c r="A71" s="8"/>
      <c r="B71" s="9" t="s">
        <v>71</v>
      </c>
      <c r="C71" s="10" t="s">
        <v>1</v>
      </c>
      <c r="D71" s="10">
        <v>500</v>
      </c>
      <c r="E71" s="10" t="s">
        <v>7</v>
      </c>
      <c r="F71" s="11">
        <v>278</v>
      </c>
      <c r="G71" s="21">
        <f t="shared" si="4"/>
        <v>1.3900000000000001</v>
      </c>
      <c r="H71" s="31">
        <f t="shared" si="10"/>
        <v>25000</v>
      </c>
      <c r="I71" s="23">
        <f t="shared" si="11"/>
        <v>0.15290000000000001</v>
      </c>
      <c r="J71" s="32">
        <f t="shared" si="12"/>
        <v>4.3400000000000001E-2</v>
      </c>
      <c r="K71" s="32">
        <f t="shared" si="8"/>
        <v>0.11284</v>
      </c>
      <c r="L71" s="49">
        <f t="shared" si="7"/>
        <v>1.7000000000000002</v>
      </c>
    </row>
    <row r="72" spans="1:12" ht="16.5" customHeight="1" outlineLevel="1" x14ac:dyDescent="0.3">
      <c r="A72" s="8"/>
      <c r="B72" s="9" t="s">
        <v>72</v>
      </c>
      <c r="C72" s="10" t="s">
        <v>281</v>
      </c>
      <c r="D72" s="10">
        <v>500</v>
      </c>
      <c r="E72" s="10" t="s">
        <v>7</v>
      </c>
      <c r="F72" s="11">
        <v>180</v>
      </c>
      <c r="G72" s="21">
        <f t="shared" ref="G72:G136" si="13">SUM(F72/1000)*5</f>
        <v>0.89999999999999991</v>
      </c>
      <c r="H72" s="31">
        <f t="shared" si="10"/>
        <v>25000</v>
      </c>
      <c r="I72" s="23">
        <f t="shared" si="11"/>
        <v>9.8999999999999991E-2</v>
      </c>
      <c r="J72" s="32">
        <f t="shared" si="12"/>
        <v>4.3400000000000001E-2</v>
      </c>
      <c r="K72" s="32">
        <f t="shared" si="8"/>
        <v>0.11284</v>
      </c>
      <c r="L72" s="49">
        <f t="shared" si="7"/>
        <v>1.2000000000000002</v>
      </c>
    </row>
    <row r="73" spans="1:12" ht="16.5" customHeight="1" outlineLevel="1" x14ac:dyDescent="0.3">
      <c r="A73" s="8"/>
      <c r="B73" s="9" t="s">
        <v>73</v>
      </c>
      <c r="C73" s="10" t="s">
        <v>284</v>
      </c>
      <c r="D73" s="10">
        <v>500</v>
      </c>
      <c r="E73" s="10" t="s">
        <v>7</v>
      </c>
      <c r="F73" s="11">
        <v>254</v>
      </c>
      <c r="G73" s="21">
        <f t="shared" si="13"/>
        <v>1.27</v>
      </c>
      <c r="H73" s="31">
        <f t="shared" si="10"/>
        <v>25000</v>
      </c>
      <c r="I73" s="23">
        <f t="shared" si="11"/>
        <v>0.13969999999999999</v>
      </c>
      <c r="J73" s="32">
        <f t="shared" si="12"/>
        <v>4.3400000000000001E-2</v>
      </c>
      <c r="K73" s="32">
        <f t="shared" si="8"/>
        <v>0.11284</v>
      </c>
      <c r="L73" s="49">
        <f t="shared" si="7"/>
        <v>1.6</v>
      </c>
    </row>
    <row r="74" spans="1:12" ht="14.4" outlineLevel="1" x14ac:dyDescent="0.3">
      <c r="A74" s="8"/>
      <c r="B74" s="9" t="s">
        <v>74</v>
      </c>
      <c r="C74" s="10" t="s">
        <v>38</v>
      </c>
      <c r="D74" s="10">
        <v>500</v>
      </c>
      <c r="E74" s="10" t="s">
        <v>7</v>
      </c>
      <c r="F74" s="11">
        <v>229</v>
      </c>
      <c r="G74" s="21">
        <f t="shared" si="13"/>
        <v>1.145</v>
      </c>
      <c r="H74" s="31">
        <f t="shared" si="10"/>
        <v>25000</v>
      </c>
      <c r="I74" s="23">
        <f t="shared" si="11"/>
        <v>0.12595000000000001</v>
      </c>
      <c r="J74" s="32">
        <f t="shared" si="12"/>
        <v>4.3400000000000001E-2</v>
      </c>
      <c r="K74" s="32">
        <f t="shared" si="8"/>
        <v>0.11284</v>
      </c>
      <c r="L74" s="49">
        <f t="shared" si="7"/>
        <v>1.5</v>
      </c>
    </row>
    <row r="75" spans="1:12" ht="14.4" outlineLevel="1" x14ac:dyDescent="0.3">
      <c r="A75" s="8"/>
      <c r="B75" s="9" t="s">
        <v>75</v>
      </c>
      <c r="C75" s="10" t="s">
        <v>1</v>
      </c>
      <c r="D75" s="10">
        <v>500</v>
      </c>
      <c r="E75" s="10" t="s">
        <v>7</v>
      </c>
      <c r="F75" s="11">
        <v>229</v>
      </c>
      <c r="G75" s="21">
        <f t="shared" si="13"/>
        <v>1.145</v>
      </c>
      <c r="H75" s="31">
        <f t="shared" si="10"/>
        <v>25000</v>
      </c>
      <c r="I75" s="23">
        <f t="shared" si="11"/>
        <v>0.12595000000000001</v>
      </c>
      <c r="J75" s="32">
        <f t="shared" si="12"/>
        <v>4.3400000000000001E-2</v>
      </c>
      <c r="K75" s="32">
        <f t="shared" si="8"/>
        <v>0.11284</v>
      </c>
      <c r="L75" s="49">
        <f t="shared" ref="L75:L89" si="14">CEILING(SUM(G75+I75+K75+J75),0.1)</f>
        <v>1.5</v>
      </c>
    </row>
    <row r="76" spans="1:12" ht="16.5" customHeight="1" outlineLevel="1" x14ac:dyDescent="0.3">
      <c r="A76" s="8"/>
      <c r="B76" s="9" t="s">
        <v>76</v>
      </c>
      <c r="C76" s="10" t="s">
        <v>1</v>
      </c>
      <c r="D76" s="10">
        <v>500</v>
      </c>
      <c r="E76" s="10" t="s">
        <v>7</v>
      </c>
      <c r="F76" s="11">
        <v>254</v>
      </c>
      <c r="G76" s="21">
        <f t="shared" si="13"/>
        <v>1.27</v>
      </c>
      <c r="H76" s="31">
        <f t="shared" si="10"/>
        <v>25000</v>
      </c>
      <c r="I76" s="23">
        <f t="shared" si="11"/>
        <v>0.13969999999999999</v>
      </c>
      <c r="J76" s="32">
        <f t="shared" si="12"/>
        <v>4.3400000000000001E-2</v>
      </c>
      <c r="K76" s="32">
        <f t="shared" si="8"/>
        <v>0.11284</v>
      </c>
      <c r="L76" s="49">
        <f t="shared" si="14"/>
        <v>1.6</v>
      </c>
    </row>
    <row r="77" spans="1:12" ht="16.5" customHeight="1" outlineLevel="1" x14ac:dyDescent="0.3">
      <c r="A77" s="8"/>
      <c r="B77" s="9" t="s">
        <v>77</v>
      </c>
      <c r="C77" s="10" t="s">
        <v>279</v>
      </c>
      <c r="D77" s="10">
        <v>500</v>
      </c>
      <c r="E77" s="10" t="s">
        <v>7</v>
      </c>
      <c r="F77" s="11">
        <v>254</v>
      </c>
      <c r="G77" s="21">
        <f t="shared" si="13"/>
        <v>1.27</v>
      </c>
      <c r="H77" s="31">
        <f t="shared" si="10"/>
        <v>25000</v>
      </c>
      <c r="I77" s="23">
        <f t="shared" si="11"/>
        <v>0.13969999999999999</v>
      </c>
      <c r="J77" s="32">
        <f t="shared" si="12"/>
        <v>4.3400000000000001E-2</v>
      </c>
      <c r="K77" s="32">
        <f t="shared" si="8"/>
        <v>0.11284</v>
      </c>
      <c r="L77" s="49">
        <f t="shared" si="14"/>
        <v>1.6</v>
      </c>
    </row>
    <row r="78" spans="1:12" ht="16.5" customHeight="1" outlineLevel="1" x14ac:dyDescent="0.3">
      <c r="A78" s="8"/>
      <c r="B78" s="9" t="s">
        <v>78</v>
      </c>
      <c r="C78" s="10" t="s">
        <v>1</v>
      </c>
      <c r="D78" s="10">
        <v>500</v>
      </c>
      <c r="E78" s="10" t="s">
        <v>7</v>
      </c>
      <c r="F78" s="11">
        <v>229</v>
      </c>
      <c r="G78" s="21">
        <f t="shared" si="13"/>
        <v>1.145</v>
      </c>
      <c r="H78" s="31">
        <f t="shared" si="10"/>
        <v>25000</v>
      </c>
      <c r="I78" s="23">
        <f t="shared" si="11"/>
        <v>0.12595000000000001</v>
      </c>
      <c r="J78" s="32">
        <f t="shared" si="12"/>
        <v>4.3400000000000001E-2</v>
      </c>
      <c r="K78" s="32">
        <f t="shared" si="8"/>
        <v>0.11284</v>
      </c>
      <c r="L78" s="49">
        <f t="shared" si="14"/>
        <v>1.5</v>
      </c>
    </row>
    <row r="79" spans="1:12" ht="14.4" outlineLevel="1" x14ac:dyDescent="0.3">
      <c r="A79" s="8"/>
      <c r="B79" s="9" t="s">
        <v>79</v>
      </c>
      <c r="C79" s="10" t="s">
        <v>1</v>
      </c>
      <c r="D79" s="10">
        <v>500</v>
      </c>
      <c r="E79" s="10" t="s">
        <v>7</v>
      </c>
      <c r="F79" s="11">
        <v>241</v>
      </c>
      <c r="G79" s="21">
        <f t="shared" si="13"/>
        <v>1.2050000000000001</v>
      </c>
      <c r="H79" s="31">
        <f t="shared" si="10"/>
        <v>25000</v>
      </c>
      <c r="I79" s="23">
        <f t="shared" si="11"/>
        <v>0.13255</v>
      </c>
      <c r="J79" s="32">
        <f t="shared" si="12"/>
        <v>4.3400000000000001E-2</v>
      </c>
      <c r="K79" s="32">
        <f t="shared" si="8"/>
        <v>0.11284</v>
      </c>
      <c r="L79" s="49">
        <f t="shared" si="14"/>
        <v>1.5</v>
      </c>
    </row>
    <row r="80" spans="1:12" ht="14.4" outlineLevel="1" x14ac:dyDescent="0.3">
      <c r="A80" s="8"/>
      <c r="B80" s="9" t="s">
        <v>80</v>
      </c>
      <c r="C80" s="10" t="s">
        <v>274</v>
      </c>
      <c r="D80" s="10">
        <v>500</v>
      </c>
      <c r="E80" s="10" t="s">
        <v>7</v>
      </c>
      <c r="F80" s="11">
        <v>205</v>
      </c>
      <c r="G80" s="21">
        <f t="shared" si="13"/>
        <v>1.0249999999999999</v>
      </c>
      <c r="H80" s="31">
        <f t="shared" si="10"/>
        <v>25000</v>
      </c>
      <c r="I80" s="23">
        <f t="shared" si="11"/>
        <v>0.11274999999999999</v>
      </c>
      <c r="J80" s="32">
        <f t="shared" si="12"/>
        <v>4.3400000000000001E-2</v>
      </c>
      <c r="K80" s="32">
        <f t="shared" si="8"/>
        <v>0.11284</v>
      </c>
      <c r="L80" s="49">
        <f t="shared" si="14"/>
        <v>1.3</v>
      </c>
    </row>
    <row r="81" spans="1:12" ht="14.4" outlineLevel="1" x14ac:dyDescent="0.3">
      <c r="A81" s="8"/>
      <c r="B81" s="9" t="s">
        <v>81</v>
      </c>
      <c r="C81" s="10" t="s">
        <v>284</v>
      </c>
      <c r="D81" s="10">
        <v>500</v>
      </c>
      <c r="E81" s="10" t="s">
        <v>7</v>
      </c>
      <c r="F81" s="11">
        <v>205</v>
      </c>
      <c r="G81" s="21">
        <f t="shared" si="13"/>
        <v>1.0249999999999999</v>
      </c>
      <c r="H81" s="31">
        <f t="shared" si="10"/>
        <v>25000</v>
      </c>
      <c r="I81" s="23">
        <f t="shared" si="11"/>
        <v>0.11274999999999999</v>
      </c>
      <c r="J81" s="32">
        <f t="shared" si="12"/>
        <v>4.3400000000000001E-2</v>
      </c>
      <c r="K81" s="32">
        <f t="shared" si="8"/>
        <v>0.11284</v>
      </c>
      <c r="L81" s="49">
        <f t="shared" si="14"/>
        <v>1.3</v>
      </c>
    </row>
    <row r="82" spans="1:12" ht="14.4" outlineLevel="1" x14ac:dyDescent="0.3">
      <c r="A82" s="8"/>
      <c r="B82" s="9" t="s">
        <v>82</v>
      </c>
      <c r="C82" s="10" t="s">
        <v>281</v>
      </c>
      <c r="D82" s="10">
        <v>500</v>
      </c>
      <c r="E82" s="10" t="s">
        <v>7</v>
      </c>
      <c r="F82" s="11">
        <v>205</v>
      </c>
      <c r="G82" s="21">
        <f t="shared" si="13"/>
        <v>1.0249999999999999</v>
      </c>
      <c r="H82" s="31">
        <f t="shared" si="10"/>
        <v>25000</v>
      </c>
      <c r="I82" s="23">
        <f t="shared" si="11"/>
        <v>0.11274999999999999</v>
      </c>
      <c r="J82" s="32">
        <f t="shared" si="12"/>
        <v>4.3400000000000001E-2</v>
      </c>
      <c r="K82" s="32">
        <f t="shared" si="8"/>
        <v>0.11284</v>
      </c>
      <c r="L82" s="49">
        <f t="shared" si="14"/>
        <v>1.3</v>
      </c>
    </row>
    <row r="83" spans="1:12" ht="14.4" outlineLevel="1" x14ac:dyDescent="0.3">
      <c r="A83" s="8"/>
      <c r="B83" s="9" t="s">
        <v>83</v>
      </c>
      <c r="C83" s="10" t="s">
        <v>274</v>
      </c>
      <c r="D83" s="10">
        <v>500</v>
      </c>
      <c r="E83" s="10" t="s">
        <v>7</v>
      </c>
      <c r="F83" s="11">
        <v>205</v>
      </c>
      <c r="G83" s="21">
        <f t="shared" si="13"/>
        <v>1.0249999999999999</v>
      </c>
      <c r="H83" s="31">
        <f t="shared" si="10"/>
        <v>25000</v>
      </c>
      <c r="I83" s="23">
        <f t="shared" si="11"/>
        <v>0.11274999999999999</v>
      </c>
      <c r="J83" s="32">
        <f t="shared" si="12"/>
        <v>4.3400000000000001E-2</v>
      </c>
      <c r="K83" s="32">
        <f t="shared" si="8"/>
        <v>0.11284</v>
      </c>
      <c r="L83" s="49">
        <f t="shared" si="14"/>
        <v>1.3</v>
      </c>
    </row>
    <row r="84" spans="1:12" ht="16.5" customHeight="1" outlineLevel="1" x14ac:dyDescent="0.3">
      <c r="A84" s="8"/>
      <c r="B84" s="9" t="s">
        <v>84</v>
      </c>
      <c r="C84" s="10" t="s">
        <v>278</v>
      </c>
      <c r="D84" s="10">
        <v>500</v>
      </c>
      <c r="E84" s="10" t="s">
        <v>7</v>
      </c>
      <c r="F84" s="11">
        <v>254</v>
      </c>
      <c r="G84" s="21">
        <f t="shared" si="13"/>
        <v>1.27</v>
      </c>
      <c r="H84" s="31">
        <f t="shared" si="10"/>
        <v>25000</v>
      </c>
      <c r="I84" s="23">
        <f t="shared" si="11"/>
        <v>0.13969999999999999</v>
      </c>
      <c r="J84" s="32">
        <f t="shared" si="12"/>
        <v>4.3400000000000001E-2</v>
      </c>
      <c r="K84" s="32">
        <f t="shared" si="8"/>
        <v>0.11284</v>
      </c>
      <c r="L84" s="49">
        <f t="shared" si="14"/>
        <v>1.6</v>
      </c>
    </row>
    <row r="85" spans="1:12" ht="16.5" customHeight="1" outlineLevel="1" x14ac:dyDescent="0.3">
      <c r="A85" s="8"/>
      <c r="B85" s="9" t="s">
        <v>85</v>
      </c>
      <c r="C85" s="10" t="s">
        <v>274</v>
      </c>
      <c r="D85" s="10">
        <v>500</v>
      </c>
      <c r="E85" s="10" t="s">
        <v>7</v>
      </c>
      <c r="F85" s="11">
        <v>229</v>
      </c>
      <c r="G85" s="21">
        <f t="shared" si="13"/>
        <v>1.145</v>
      </c>
      <c r="H85" s="31">
        <f t="shared" si="10"/>
        <v>25000</v>
      </c>
      <c r="I85" s="23">
        <f t="shared" si="11"/>
        <v>0.12595000000000001</v>
      </c>
      <c r="J85" s="32">
        <f t="shared" si="12"/>
        <v>4.3400000000000001E-2</v>
      </c>
      <c r="K85" s="32">
        <f t="shared" si="8"/>
        <v>0.11284</v>
      </c>
      <c r="L85" s="49">
        <f t="shared" si="14"/>
        <v>1.5</v>
      </c>
    </row>
    <row r="86" spans="1:12" ht="16.5" customHeight="1" outlineLevel="1" x14ac:dyDescent="0.3">
      <c r="A86" s="8"/>
      <c r="B86" s="9" t="s">
        <v>86</v>
      </c>
      <c r="C86" s="10" t="s">
        <v>274</v>
      </c>
      <c r="D86" s="10">
        <v>500</v>
      </c>
      <c r="E86" s="10" t="s">
        <v>7</v>
      </c>
      <c r="F86" s="11">
        <v>229</v>
      </c>
      <c r="G86" s="21">
        <f t="shared" si="13"/>
        <v>1.145</v>
      </c>
      <c r="H86" s="31">
        <f t="shared" si="10"/>
        <v>25000</v>
      </c>
      <c r="I86" s="23">
        <f t="shared" si="11"/>
        <v>0.12595000000000001</v>
      </c>
      <c r="J86" s="32">
        <f t="shared" si="12"/>
        <v>4.3400000000000001E-2</v>
      </c>
      <c r="K86" s="32">
        <f t="shared" si="8"/>
        <v>0.11284</v>
      </c>
      <c r="L86" s="49">
        <f t="shared" si="14"/>
        <v>1.5</v>
      </c>
    </row>
    <row r="87" spans="1:12" ht="16.5" customHeight="1" outlineLevel="1" x14ac:dyDescent="0.3">
      <c r="A87" s="8"/>
      <c r="B87" s="9" t="s">
        <v>87</v>
      </c>
      <c r="C87" s="10" t="s">
        <v>274</v>
      </c>
      <c r="D87" s="10">
        <v>500</v>
      </c>
      <c r="E87" s="10" t="s">
        <v>7</v>
      </c>
      <c r="F87" s="11">
        <v>278</v>
      </c>
      <c r="G87" s="21">
        <f t="shared" si="13"/>
        <v>1.3900000000000001</v>
      </c>
      <c r="H87" s="31">
        <f t="shared" si="10"/>
        <v>25000</v>
      </c>
      <c r="I87" s="23">
        <f t="shared" si="11"/>
        <v>0.15290000000000001</v>
      </c>
      <c r="J87" s="32">
        <f t="shared" si="12"/>
        <v>4.3400000000000001E-2</v>
      </c>
      <c r="K87" s="32">
        <f t="shared" si="8"/>
        <v>0.11284</v>
      </c>
      <c r="L87" s="49">
        <f t="shared" si="14"/>
        <v>1.7000000000000002</v>
      </c>
    </row>
    <row r="88" spans="1:12" ht="16.5" customHeight="1" outlineLevel="1" x14ac:dyDescent="0.3">
      <c r="A88" s="8"/>
      <c r="B88" s="9" t="s">
        <v>88</v>
      </c>
      <c r="C88" s="10" t="s">
        <v>279</v>
      </c>
      <c r="D88" s="10">
        <v>500</v>
      </c>
      <c r="E88" s="10" t="s">
        <v>7</v>
      </c>
      <c r="F88" s="11">
        <v>254</v>
      </c>
      <c r="G88" s="21">
        <f t="shared" si="13"/>
        <v>1.27</v>
      </c>
      <c r="H88" s="31">
        <f t="shared" si="10"/>
        <v>25000</v>
      </c>
      <c r="I88" s="23">
        <f t="shared" si="11"/>
        <v>0.13969999999999999</v>
      </c>
      <c r="J88" s="32">
        <f t="shared" si="12"/>
        <v>4.3400000000000001E-2</v>
      </c>
      <c r="K88" s="32">
        <f t="shared" si="8"/>
        <v>0.11284</v>
      </c>
      <c r="L88" s="49">
        <f t="shared" si="14"/>
        <v>1.6</v>
      </c>
    </row>
    <row r="89" spans="1:12" ht="16.5" customHeight="1" outlineLevel="1" x14ac:dyDescent="0.3">
      <c r="A89" s="8"/>
      <c r="B89" s="9" t="s">
        <v>89</v>
      </c>
      <c r="C89" s="10" t="s">
        <v>1</v>
      </c>
      <c r="D89" s="10">
        <v>500</v>
      </c>
      <c r="E89" s="10" t="s">
        <v>7</v>
      </c>
      <c r="F89" s="11">
        <v>278</v>
      </c>
      <c r="G89" s="21">
        <f t="shared" si="13"/>
        <v>1.3900000000000001</v>
      </c>
      <c r="H89" s="31">
        <f t="shared" si="10"/>
        <v>25000</v>
      </c>
      <c r="I89" s="23">
        <f t="shared" si="11"/>
        <v>0.15290000000000001</v>
      </c>
      <c r="J89" s="32">
        <f t="shared" si="12"/>
        <v>4.3400000000000001E-2</v>
      </c>
      <c r="K89" s="32">
        <f t="shared" ref="K89:K152" si="15">SUM(2821/H89)</f>
        <v>0.11284</v>
      </c>
      <c r="L89" s="49">
        <f t="shared" si="14"/>
        <v>1.7000000000000002</v>
      </c>
    </row>
    <row r="90" spans="1:12" ht="27" customHeight="1" x14ac:dyDescent="0.25">
      <c r="A90" s="12" t="s">
        <v>238</v>
      </c>
      <c r="B90" s="7"/>
      <c r="C90" s="13" t="s">
        <v>242</v>
      </c>
      <c r="D90" s="14" t="s">
        <v>243</v>
      </c>
      <c r="E90" s="13" t="s">
        <v>244</v>
      </c>
      <c r="F90" s="15" t="s">
        <v>245</v>
      </c>
      <c r="G90" s="22" t="s">
        <v>246</v>
      </c>
      <c r="I90" s="23" t="e">
        <f t="shared" si="11"/>
        <v>#VALUE!</v>
      </c>
      <c r="J90" s="32" t="e">
        <f t="shared" si="12"/>
        <v>#VALUE!</v>
      </c>
      <c r="K90" s="32" t="e">
        <f t="shared" si="15"/>
        <v>#DIV/0!</v>
      </c>
      <c r="L90" s="48" t="s">
        <v>300</v>
      </c>
    </row>
    <row r="91" spans="1:12" ht="16.5" customHeight="1" outlineLevel="1" x14ac:dyDescent="0.3">
      <c r="A91" s="8"/>
      <c r="B91" s="9" t="s">
        <v>90</v>
      </c>
      <c r="C91" s="10" t="s">
        <v>280</v>
      </c>
      <c r="D91" s="10">
        <v>500</v>
      </c>
      <c r="E91" s="10" t="s">
        <v>7</v>
      </c>
      <c r="F91" s="11">
        <v>205</v>
      </c>
      <c r="G91" s="21">
        <f t="shared" si="13"/>
        <v>1.0249999999999999</v>
      </c>
      <c r="H91" s="31">
        <f t="shared" ref="H91:H97" si="16">SUM(D91*50)</f>
        <v>25000</v>
      </c>
      <c r="I91" s="23">
        <f t="shared" si="11"/>
        <v>0.11274999999999999</v>
      </c>
      <c r="J91" s="32">
        <f t="shared" si="12"/>
        <v>4.3400000000000001E-2</v>
      </c>
      <c r="K91" s="32">
        <f t="shared" si="15"/>
        <v>0.11284</v>
      </c>
      <c r="L91" s="49">
        <f t="shared" ref="L91:L154" si="17">CEILING(SUM(G91+I91+K91+J91),0.1)</f>
        <v>1.3</v>
      </c>
    </row>
    <row r="92" spans="1:12" ht="16.5" customHeight="1" outlineLevel="1" x14ac:dyDescent="0.3">
      <c r="A92" s="8"/>
      <c r="B92" s="9" t="s">
        <v>91</v>
      </c>
      <c r="C92" s="10" t="s">
        <v>280</v>
      </c>
      <c r="D92" s="10">
        <v>500</v>
      </c>
      <c r="E92" s="10" t="s">
        <v>7</v>
      </c>
      <c r="F92" s="11">
        <v>186</v>
      </c>
      <c r="G92" s="21">
        <f t="shared" si="13"/>
        <v>0.92999999999999994</v>
      </c>
      <c r="H92" s="31">
        <f t="shared" si="16"/>
        <v>25000</v>
      </c>
      <c r="I92" s="23">
        <f t="shared" si="11"/>
        <v>0.10229999999999999</v>
      </c>
      <c r="J92" s="32">
        <f t="shared" si="12"/>
        <v>4.3400000000000001E-2</v>
      </c>
      <c r="K92" s="32">
        <f t="shared" si="15"/>
        <v>0.11284</v>
      </c>
      <c r="L92" s="49">
        <f t="shared" si="17"/>
        <v>1.2000000000000002</v>
      </c>
    </row>
    <row r="93" spans="1:12" ht="16.5" customHeight="1" outlineLevel="1" x14ac:dyDescent="0.3">
      <c r="A93" s="8"/>
      <c r="B93" s="9" t="s">
        <v>92</v>
      </c>
      <c r="C93" s="10" t="s">
        <v>278</v>
      </c>
      <c r="D93" s="10">
        <v>500</v>
      </c>
      <c r="E93" s="10" t="s">
        <v>7</v>
      </c>
      <c r="F93" s="11">
        <v>192</v>
      </c>
      <c r="G93" s="21">
        <f t="shared" si="13"/>
        <v>0.96</v>
      </c>
      <c r="H93" s="31">
        <f t="shared" si="16"/>
        <v>25000</v>
      </c>
      <c r="I93" s="23">
        <f t="shared" si="11"/>
        <v>0.1056</v>
      </c>
      <c r="J93" s="32">
        <f t="shared" si="12"/>
        <v>4.3400000000000001E-2</v>
      </c>
      <c r="K93" s="32">
        <f t="shared" si="15"/>
        <v>0.11284</v>
      </c>
      <c r="L93" s="49">
        <f t="shared" si="17"/>
        <v>1.3</v>
      </c>
    </row>
    <row r="94" spans="1:12" ht="16.5" customHeight="1" outlineLevel="1" x14ac:dyDescent="0.3">
      <c r="A94" s="8"/>
      <c r="B94" s="9" t="s">
        <v>93</v>
      </c>
      <c r="C94" s="10" t="s">
        <v>279</v>
      </c>
      <c r="D94" s="10">
        <v>500</v>
      </c>
      <c r="E94" s="10" t="s">
        <v>7</v>
      </c>
      <c r="F94" s="11">
        <v>205</v>
      </c>
      <c r="G94" s="21">
        <f t="shared" si="13"/>
        <v>1.0249999999999999</v>
      </c>
      <c r="H94" s="31">
        <f t="shared" si="16"/>
        <v>25000</v>
      </c>
      <c r="I94" s="23">
        <f t="shared" si="11"/>
        <v>0.11274999999999999</v>
      </c>
      <c r="J94" s="32">
        <f t="shared" si="12"/>
        <v>4.3400000000000001E-2</v>
      </c>
      <c r="K94" s="32">
        <f t="shared" si="15"/>
        <v>0.11284</v>
      </c>
      <c r="L94" s="49">
        <f t="shared" si="17"/>
        <v>1.3</v>
      </c>
    </row>
    <row r="95" spans="1:12" ht="16.5" customHeight="1" outlineLevel="1" x14ac:dyDescent="0.3">
      <c r="A95" s="8"/>
      <c r="B95" s="9" t="s">
        <v>94</v>
      </c>
      <c r="C95" s="10" t="s">
        <v>278</v>
      </c>
      <c r="D95" s="10">
        <v>500</v>
      </c>
      <c r="E95" s="10" t="s">
        <v>7</v>
      </c>
      <c r="F95" s="11">
        <v>217</v>
      </c>
      <c r="G95" s="21">
        <f t="shared" si="13"/>
        <v>1.085</v>
      </c>
      <c r="H95" s="31">
        <f t="shared" si="16"/>
        <v>25000</v>
      </c>
      <c r="I95" s="23">
        <f t="shared" si="11"/>
        <v>0.11935</v>
      </c>
      <c r="J95" s="32">
        <f t="shared" si="12"/>
        <v>4.3400000000000001E-2</v>
      </c>
      <c r="K95" s="32">
        <f t="shared" si="15"/>
        <v>0.11284</v>
      </c>
      <c r="L95" s="49">
        <f t="shared" si="17"/>
        <v>1.4000000000000001</v>
      </c>
    </row>
    <row r="96" spans="1:12" ht="16.5" customHeight="1" outlineLevel="1" x14ac:dyDescent="0.3">
      <c r="A96" s="8"/>
      <c r="B96" s="9" t="s">
        <v>95</v>
      </c>
      <c r="C96" s="10" t="s">
        <v>274</v>
      </c>
      <c r="D96" s="10">
        <v>500</v>
      </c>
      <c r="E96" s="10" t="s">
        <v>7</v>
      </c>
      <c r="F96" s="11">
        <v>192</v>
      </c>
      <c r="G96" s="21">
        <f t="shared" si="13"/>
        <v>0.96</v>
      </c>
      <c r="H96" s="31">
        <f t="shared" si="16"/>
        <v>25000</v>
      </c>
      <c r="I96" s="23">
        <f t="shared" si="11"/>
        <v>0.1056</v>
      </c>
      <c r="J96" s="32">
        <f t="shared" si="12"/>
        <v>4.3400000000000001E-2</v>
      </c>
      <c r="K96" s="32">
        <f t="shared" si="15"/>
        <v>0.11284</v>
      </c>
      <c r="L96" s="49">
        <f t="shared" si="17"/>
        <v>1.3</v>
      </c>
    </row>
    <row r="97" spans="1:12" ht="16.5" customHeight="1" outlineLevel="1" x14ac:dyDescent="0.3">
      <c r="A97" s="8"/>
      <c r="B97" s="9" t="s">
        <v>96</v>
      </c>
      <c r="C97" s="10" t="s">
        <v>280</v>
      </c>
      <c r="D97" s="10">
        <v>500</v>
      </c>
      <c r="E97" s="10" t="s">
        <v>7</v>
      </c>
      <c r="F97" s="11">
        <v>217</v>
      </c>
      <c r="G97" s="21">
        <f t="shared" si="13"/>
        <v>1.085</v>
      </c>
      <c r="H97" s="31">
        <f t="shared" si="16"/>
        <v>25000</v>
      </c>
      <c r="I97" s="23">
        <f t="shared" si="11"/>
        <v>0.11935</v>
      </c>
      <c r="J97" s="32">
        <f t="shared" si="12"/>
        <v>4.3400000000000001E-2</v>
      </c>
      <c r="K97" s="32">
        <f t="shared" si="15"/>
        <v>0.11284</v>
      </c>
      <c r="L97" s="49">
        <f t="shared" si="17"/>
        <v>1.4000000000000001</v>
      </c>
    </row>
    <row r="98" spans="1:12" ht="27" customHeight="1" x14ac:dyDescent="0.25">
      <c r="A98" s="12" t="s">
        <v>239</v>
      </c>
      <c r="B98" s="7"/>
      <c r="C98" s="13" t="s">
        <v>242</v>
      </c>
      <c r="D98" s="14" t="s">
        <v>243</v>
      </c>
      <c r="E98" s="13" t="s">
        <v>244</v>
      </c>
      <c r="F98" s="15" t="s">
        <v>245</v>
      </c>
      <c r="G98" s="22" t="s">
        <v>246</v>
      </c>
      <c r="I98" s="23" t="e">
        <f t="shared" si="11"/>
        <v>#VALUE!</v>
      </c>
      <c r="J98" s="32" t="e">
        <f t="shared" si="12"/>
        <v>#VALUE!</v>
      </c>
      <c r="K98" s="32" t="e">
        <f t="shared" si="15"/>
        <v>#DIV/0!</v>
      </c>
      <c r="L98" s="48" t="s">
        <v>300</v>
      </c>
    </row>
    <row r="99" spans="1:12" ht="16.5" customHeight="1" outlineLevel="1" x14ac:dyDescent="0.3">
      <c r="A99" s="8"/>
      <c r="B99" s="9" t="s">
        <v>97</v>
      </c>
      <c r="C99" s="10" t="s">
        <v>279</v>
      </c>
      <c r="D99" s="10">
        <v>500</v>
      </c>
      <c r="E99" s="10" t="s">
        <v>7</v>
      </c>
      <c r="F99" s="11">
        <v>217</v>
      </c>
      <c r="G99" s="21">
        <f t="shared" si="13"/>
        <v>1.085</v>
      </c>
      <c r="H99" s="31">
        <f>SUM(D99*50)</f>
        <v>25000</v>
      </c>
      <c r="I99" s="23">
        <f t="shared" si="11"/>
        <v>0.11935</v>
      </c>
      <c r="J99" s="32">
        <f t="shared" si="12"/>
        <v>4.3400000000000001E-2</v>
      </c>
      <c r="K99" s="32">
        <f t="shared" si="15"/>
        <v>0.11284</v>
      </c>
      <c r="L99" s="49">
        <f t="shared" si="17"/>
        <v>1.4000000000000001</v>
      </c>
    </row>
    <row r="100" spans="1:12" ht="16.5" customHeight="1" outlineLevel="1" x14ac:dyDescent="0.3">
      <c r="A100" s="8"/>
      <c r="B100" s="9" t="s">
        <v>98</v>
      </c>
      <c r="C100" s="10" t="s">
        <v>277</v>
      </c>
      <c r="D100" s="10">
        <v>500</v>
      </c>
      <c r="E100" s="10" t="s">
        <v>7</v>
      </c>
      <c r="F100" s="11">
        <v>241</v>
      </c>
      <c r="G100" s="21">
        <f t="shared" si="13"/>
        <v>1.2050000000000001</v>
      </c>
      <c r="H100" s="31">
        <f>SUM(D100*50)</f>
        <v>25000</v>
      </c>
      <c r="I100" s="23">
        <f t="shared" si="11"/>
        <v>0.13255</v>
      </c>
      <c r="J100" s="32">
        <f t="shared" si="12"/>
        <v>4.3400000000000001E-2</v>
      </c>
      <c r="K100" s="32">
        <f t="shared" si="15"/>
        <v>0.11284</v>
      </c>
      <c r="L100" s="49">
        <f t="shared" si="17"/>
        <v>1.5</v>
      </c>
    </row>
    <row r="101" spans="1:12" ht="27" customHeight="1" x14ac:dyDescent="0.25">
      <c r="A101" s="12" t="s">
        <v>240</v>
      </c>
      <c r="B101" s="7"/>
      <c r="C101" s="13" t="s">
        <v>242</v>
      </c>
      <c r="D101" s="14" t="s">
        <v>243</v>
      </c>
      <c r="E101" s="13" t="s">
        <v>244</v>
      </c>
      <c r="F101" s="15" t="s">
        <v>245</v>
      </c>
      <c r="G101" s="22" t="s">
        <v>246</v>
      </c>
      <c r="I101" s="23" t="e">
        <f t="shared" si="11"/>
        <v>#VALUE!</v>
      </c>
      <c r="J101" s="32" t="e">
        <f t="shared" si="12"/>
        <v>#VALUE!</v>
      </c>
      <c r="K101" s="32" t="e">
        <f t="shared" si="15"/>
        <v>#DIV/0!</v>
      </c>
      <c r="L101" s="48" t="s">
        <v>300</v>
      </c>
    </row>
    <row r="102" spans="1:12" ht="16.5" customHeight="1" outlineLevel="1" x14ac:dyDescent="0.3">
      <c r="A102" s="8"/>
      <c r="B102" s="9" t="s">
        <v>99</v>
      </c>
      <c r="C102" s="10" t="s">
        <v>274</v>
      </c>
      <c r="D102" s="10">
        <v>600</v>
      </c>
      <c r="E102" s="10" t="s">
        <v>100</v>
      </c>
      <c r="F102" s="11">
        <v>241</v>
      </c>
      <c r="G102" s="21">
        <f t="shared" si="13"/>
        <v>1.2050000000000001</v>
      </c>
      <c r="H102" s="31">
        <f t="shared" ref="H102:H110" si="18">SUM(D102*50)</f>
        <v>30000</v>
      </c>
      <c r="I102" s="23">
        <f t="shared" si="11"/>
        <v>0.13255</v>
      </c>
      <c r="J102" s="32">
        <f t="shared" si="12"/>
        <v>3.6166666666666666E-2</v>
      </c>
      <c r="K102" s="32">
        <f t="shared" si="15"/>
        <v>9.403333333333333E-2</v>
      </c>
      <c r="L102" s="49">
        <f t="shared" si="17"/>
        <v>1.5</v>
      </c>
    </row>
    <row r="103" spans="1:12" ht="16.5" customHeight="1" outlineLevel="1" x14ac:dyDescent="0.3">
      <c r="A103" s="8"/>
      <c r="B103" s="9" t="s">
        <v>101</v>
      </c>
      <c r="C103" s="10" t="s">
        <v>280</v>
      </c>
      <c r="D103" s="10">
        <v>600</v>
      </c>
      <c r="E103" s="10" t="s">
        <v>100</v>
      </c>
      <c r="F103" s="11">
        <v>241</v>
      </c>
      <c r="G103" s="21">
        <f t="shared" si="13"/>
        <v>1.2050000000000001</v>
      </c>
      <c r="H103" s="31">
        <f t="shared" si="18"/>
        <v>30000</v>
      </c>
      <c r="I103" s="23">
        <f t="shared" si="11"/>
        <v>0.13255</v>
      </c>
      <c r="J103" s="32">
        <f t="shared" si="12"/>
        <v>3.6166666666666666E-2</v>
      </c>
      <c r="K103" s="32">
        <f t="shared" si="15"/>
        <v>9.403333333333333E-2</v>
      </c>
      <c r="L103" s="49">
        <f t="shared" si="17"/>
        <v>1.5</v>
      </c>
    </row>
    <row r="104" spans="1:12" ht="16.5" customHeight="1" outlineLevel="1" x14ac:dyDescent="0.3">
      <c r="A104" s="8"/>
      <c r="B104" s="9" t="s">
        <v>102</v>
      </c>
      <c r="C104" s="10" t="s">
        <v>284</v>
      </c>
      <c r="D104" s="10">
        <v>500</v>
      </c>
      <c r="E104" s="10" t="s">
        <v>7</v>
      </c>
      <c r="F104" s="11">
        <v>217</v>
      </c>
      <c r="G104" s="21">
        <f t="shared" si="13"/>
        <v>1.085</v>
      </c>
      <c r="H104" s="31">
        <f t="shared" si="18"/>
        <v>25000</v>
      </c>
      <c r="I104" s="23">
        <f t="shared" si="11"/>
        <v>0.11935</v>
      </c>
      <c r="J104" s="32">
        <f t="shared" si="12"/>
        <v>4.3400000000000001E-2</v>
      </c>
      <c r="K104" s="32">
        <f t="shared" si="15"/>
        <v>0.11284</v>
      </c>
      <c r="L104" s="49">
        <f t="shared" si="17"/>
        <v>1.4000000000000001</v>
      </c>
    </row>
    <row r="105" spans="1:12" ht="16.5" customHeight="1" outlineLevel="1" x14ac:dyDescent="0.3">
      <c r="A105" s="8"/>
      <c r="B105" s="9" t="s">
        <v>103</v>
      </c>
      <c r="C105" s="10" t="s">
        <v>280</v>
      </c>
      <c r="D105" s="10">
        <v>500</v>
      </c>
      <c r="E105" s="10" t="s">
        <v>7</v>
      </c>
      <c r="F105" s="11">
        <v>205</v>
      </c>
      <c r="G105" s="21">
        <f t="shared" si="13"/>
        <v>1.0249999999999999</v>
      </c>
      <c r="H105" s="31">
        <f t="shared" si="18"/>
        <v>25000</v>
      </c>
      <c r="I105" s="23">
        <f t="shared" si="11"/>
        <v>0.11274999999999999</v>
      </c>
      <c r="J105" s="32">
        <f t="shared" si="12"/>
        <v>4.3400000000000001E-2</v>
      </c>
      <c r="K105" s="32">
        <f t="shared" si="15"/>
        <v>0.11284</v>
      </c>
      <c r="L105" s="49">
        <f t="shared" si="17"/>
        <v>1.3</v>
      </c>
    </row>
    <row r="106" spans="1:12" ht="16.5" customHeight="1" outlineLevel="1" x14ac:dyDescent="0.3">
      <c r="A106" s="8"/>
      <c r="B106" s="9" t="s">
        <v>104</v>
      </c>
      <c r="C106" s="10" t="s">
        <v>274</v>
      </c>
      <c r="D106" s="10">
        <v>500</v>
      </c>
      <c r="E106" s="10" t="s">
        <v>7</v>
      </c>
      <c r="F106" s="11">
        <v>278</v>
      </c>
      <c r="G106" s="21">
        <f t="shared" si="13"/>
        <v>1.3900000000000001</v>
      </c>
      <c r="H106" s="31">
        <f t="shared" si="18"/>
        <v>25000</v>
      </c>
      <c r="I106" s="23">
        <f t="shared" si="11"/>
        <v>0.15290000000000001</v>
      </c>
      <c r="J106" s="32">
        <f t="shared" si="12"/>
        <v>4.3400000000000001E-2</v>
      </c>
      <c r="K106" s="32">
        <f t="shared" si="15"/>
        <v>0.11284</v>
      </c>
      <c r="L106" s="49">
        <f t="shared" si="17"/>
        <v>1.7000000000000002</v>
      </c>
    </row>
    <row r="107" spans="1:12" ht="16.5" customHeight="1" outlineLevel="1" x14ac:dyDescent="0.3">
      <c r="A107" s="8"/>
      <c r="B107" s="9" t="s">
        <v>105</v>
      </c>
      <c r="C107" s="10" t="s">
        <v>0</v>
      </c>
      <c r="D107" s="10">
        <v>500</v>
      </c>
      <c r="E107" s="10" t="s">
        <v>7</v>
      </c>
      <c r="F107" s="11">
        <v>217</v>
      </c>
      <c r="G107" s="21">
        <f t="shared" si="13"/>
        <v>1.085</v>
      </c>
      <c r="H107" s="31">
        <f t="shared" si="18"/>
        <v>25000</v>
      </c>
      <c r="I107" s="23">
        <f t="shared" si="11"/>
        <v>0.11935</v>
      </c>
      <c r="J107" s="32">
        <f t="shared" si="12"/>
        <v>4.3400000000000001E-2</v>
      </c>
      <c r="K107" s="32">
        <f t="shared" si="15"/>
        <v>0.11284</v>
      </c>
      <c r="L107" s="49">
        <f t="shared" si="17"/>
        <v>1.4000000000000001</v>
      </c>
    </row>
    <row r="108" spans="1:12" ht="16.5" customHeight="1" outlineLevel="1" x14ac:dyDescent="0.3">
      <c r="A108" s="8"/>
      <c r="B108" s="9" t="s">
        <v>106</v>
      </c>
      <c r="C108" s="10" t="s">
        <v>274</v>
      </c>
      <c r="D108" s="10">
        <v>500</v>
      </c>
      <c r="E108" s="10" t="s">
        <v>7</v>
      </c>
      <c r="F108" s="11">
        <v>217</v>
      </c>
      <c r="G108" s="21">
        <f t="shared" si="13"/>
        <v>1.085</v>
      </c>
      <c r="H108" s="31">
        <f t="shared" si="18"/>
        <v>25000</v>
      </c>
      <c r="I108" s="23">
        <f t="shared" si="11"/>
        <v>0.11935</v>
      </c>
      <c r="J108" s="32">
        <f t="shared" si="12"/>
        <v>4.3400000000000001E-2</v>
      </c>
      <c r="K108" s="32">
        <f t="shared" si="15"/>
        <v>0.11284</v>
      </c>
      <c r="L108" s="49">
        <f t="shared" si="17"/>
        <v>1.4000000000000001</v>
      </c>
    </row>
    <row r="109" spans="1:12" ht="16.5" customHeight="1" outlineLevel="1" x14ac:dyDescent="0.3">
      <c r="A109" s="8"/>
      <c r="B109" s="9" t="s">
        <v>107</v>
      </c>
      <c r="C109" s="10" t="s">
        <v>289</v>
      </c>
      <c r="D109" s="10">
        <v>600</v>
      </c>
      <c r="E109" s="10" t="s">
        <v>100</v>
      </c>
      <c r="F109" s="11">
        <v>235</v>
      </c>
      <c r="G109" s="21">
        <f t="shared" si="13"/>
        <v>1.1749999999999998</v>
      </c>
      <c r="H109" s="31">
        <f t="shared" si="18"/>
        <v>30000</v>
      </c>
      <c r="I109" s="23">
        <f t="shared" si="11"/>
        <v>0.12924999999999998</v>
      </c>
      <c r="J109" s="32">
        <f t="shared" si="12"/>
        <v>3.6166666666666666E-2</v>
      </c>
      <c r="K109" s="32">
        <f t="shared" si="15"/>
        <v>9.403333333333333E-2</v>
      </c>
      <c r="L109" s="49">
        <f t="shared" si="17"/>
        <v>1.5</v>
      </c>
    </row>
    <row r="110" spans="1:12" ht="16.5" customHeight="1" outlineLevel="1" x14ac:dyDescent="0.3">
      <c r="A110" s="8"/>
      <c r="B110" s="9" t="s">
        <v>108</v>
      </c>
      <c r="C110" s="10" t="s">
        <v>278</v>
      </c>
      <c r="D110" s="10">
        <v>500</v>
      </c>
      <c r="E110" s="10" t="s">
        <v>7</v>
      </c>
      <c r="F110" s="11">
        <v>217</v>
      </c>
      <c r="G110" s="21">
        <f t="shared" si="13"/>
        <v>1.085</v>
      </c>
      <c r="H110" s="31">
        <f t="shared" si="18"/>
        <v>25000</v>
      </c>
      <c r="I110" s="23">
        <f t="shared" si="11"/>
        <v>0.11935</v>
      </c>
      <c r="J110" s="32">
        <f t="shared" si="12"/>
        <v>4.3400000000000001E-2</v>
      </c>
      <c r="K110" s="32">
        <f t="shared" si="15"/>
        <v>0.11284</v>
      </c>
      <c r="L110" s="49">
        <f t="shared" si="17"/>
        <v>1.4000000000000001</v>
      </c>
    </row>
    <row r="111" spans="1:12" ht="27" customHeight="1" x14ac:dyDescent="0.25">
      <c r="A111" s="12" t="s">
        <v>241</v>
      </c>
      <c r="B111" s="16"/>
      <c r="C111" s="13" t="s">
        <v>242</v>
      </c>
      <c r="D111" s="14" t="s">
        <v>243</v>
      </c>
      <c r="E111" s="13" t="s">
        <v>244</v>
      </c>
      <c r="F111" s="15" t="s">
        <v>245</v>
      </c>
      <c r="G111" s="22" t="s">
        <v>246</v>
      </c>
      <c r="I111" s="23" t="e">
        <f t="shared" si="11"/>
        <v>#VALUE!</v>
      </c>
      <c r="J111" s="32" t="e">
        <f t="shared" si="12"/>
        <v>#VALUE!</v>
      </c>
      <c r="K111" s="32" t="e">
        <f t="shared" si="15"/>
        <v>#DIV/0!</v>
      </c>
      <c r="L111" s="48" t="s">
        <v>300</v>
      </c>
    </row>
    <row r="112" spans="1:12" ht="16.5" customHeight="1" outlineLevel="1" x14ac:dyDescent="0.3">
      <c r="A112" s="8"/>
      <c r="B112" s="9" t="s">
        <v>109</v>
      </c>
      <c r="C112" s="10" t="s">
        <v>289</v>
      </c>
      <c r="D112" s="10">
        <v>500</v>
      </c>
      <c r="E112" s="10" t="s">
        <v>7</v>
      </c>
      <c r="F112" s="11">
        <v>278</v>
      </c>
      <c r="G112" s="21">
        <f t="shared" si="13"/>
        <v>1.3900000000000001</v>
      </c>
      <c r="H112" s="31">
        <f t="shared" ref="H112:H117" si="19">SUM(D112*50)</f>
        <v>25000</v>
      </c>
      <c r="I112" s="23">
        <f t="shared" si="11"/>
        <v>0.15290000000000001</v>
      </c>
      <c r="J112" s="32">
        <f t="shared" si="12"/>
        <v>4.3400000000000001E-2</v>
      </c>
      <c r="K112" s="32">
        <f t="shared" si="15"/>
        <v>0.11284</v>
      </c>
      <c r="L112" s="49">
        <f t="shared" si="17"/>
        <v>1.7000000000000002</v>
      </c>
    </row>
    <row r="113" spans="1:12" ht="16.5" customHeight="1" outlineLevel="1" x14ac:dyDescent="0.3">
      <c r="A113" s="8"/>
      <c r="B113" s="9" t="s">
        <v>110</v>
      </c>
      <c r="C113" s="10" t="s">
        <v>280</v>
      </c>
      <c r="D113" s="10">
        <v>500</v>
      </c>
      <c r="E113" s="10" t="s">
        <v>7</v>
      </c>
      <c r="F113" s="11">
        <v>278</v>
      </c>
      <c r="G113" s="21">
        <f t="shared" si="13"/>
        <v>1.3900000000000001</v>
      </c>
      <c r="H113" s="31">
        <f t="shared" si="19"/>
        <v>25000</v>
      </c>
      <c r="I113" s="23">
        <f t="shared" si="11"/>
        <v>0.15290000000000001</v>
      </c>
      <c r="J113" s="32">
        <f t="shared" si="12"/>
        <v>4.3400000000000001E-2</v>
      </c>
      <c r="K113" s="32">
        <f t="shared" si="15"/>
        <v>0.11284</v>
      </c>
      <c r="L113" s="49">
        <f t="shared" si="17"/>
        <v>1.7000000000000002</v>
      </c>
    </row>
    <row r="114" spans="1:12" ht="16.5" customHeight="1" outlineLevel="1" x14ac:dyDescent="0.3">
      <c r="A114" s="8"/>
      <c r="B114" s="9" t="s">
        <v>111</v>
      </c>
      <c r="C114" s="10" t="s">
        <v>38</v>
      </c>
      <c r="D114" s="10">
        <v>500</v>
      </c>
      <c r="E114" s="10" t="s">
        <v>7</v>
      </c>
      <c r="F114" s="11">
        <v>241</v>
      </c>
      <c r="G114" s="21">
        <f t="shared" si="13"/>
        <v>1.2050000000000001</v>
      </c>
      <c r="H114" s="31">
        <f t="shared" si="19"/>
        <v>25000</v>
      </c>
      <c r="I114" s="23">
        <f t="shared" si="11"/>
        <v>0.13255</v>
      </c>
      <c r="J114" s="32">
        <f t="shared" si="12"/>
        <v>4.3400000000000001E-2</v>
      </c>
      <c r="K114" s="32">
        <f t="shared" si="15"/>
        <v>0.11284</v>
      </c>
      <c r="L114" s="49">
        <f t="shared" si="17"/>
        <v>1.5</v>
      </c>
    </row>
    <row r="115" spans="1:12" ht="16.5" customHeight="1" outlineLevel="1" x14ac:dyDescent="0.3">
      <c r="A115" s="8"/>
      <c r="B115" s="9" t="s">
        <v>112</v>
      </c>
      <c r="C115" s="10" t="s">
        <v>274</v>
      </c>
      <c r="D115" s="10">
        <v>500</v>
      </c>
      <c r="E115" s="10" t="s">
        <v>7</v>
      </c>
      <c r="F115" s="11">
        <v>254</v>
      </c>
      <c r="G115" s="21">
        <f t="shared" si="13"/>
        <v>1.27</v>
      </c>
      <c r="H115" s="31">
        <f t="shared" si="19"/>
        <v>25000</v>
      </c>
      <c r="I115" s="23">
        <f t="shared" si="11"/>
        <v>0.13969999999999999</v>
      </c>
      <c r="J115" s="32">
        <f t="shared" si="12"/>
        <v>4.3400000000000001E-2</v>
      </c>
      <c r="K115" s="32">
        <f t="shared" si="15"/>
        <v>0.11284</v>
      </c>
      <c r="L115" s="49">
        <f t="shared" si="17"/>
        <v>1.6</v>
      </c>
    </row>
    <row r="116" spans="1:12" ht="16.5" customHeight="1" outlineLevel="1" x14ac:dyDescent="0.3">
      <c r="A116" s="8"/>
      <c r="B116" s="9" t="s">
        <v>113</v>
      </c>
      <c r="C116" s="10" t="s">
        <v>274</v>
      </c>
      <c r="D116" s="10">
        <v>500</v>
      </c>
      <c r="E116" s="10" t="s">
        <v>7</v>
      </c>
      <c r="F116" s="11">
        <v>217</v>
      </c>
      <c r="G116" s="21">
        <f t="shared" si="13"/>
        <v>1.085</v>
      </c>
      <c r="H116" s="31">
        <f t="shared" si="19"/>
        <v>25000</v>
      </c>
      <c r="I116" s="23">
        <f t="shared" si="11"/>
        <v>0.11935</v>
      </c>
      <c r="J116" s="32">
        <f t="shared" si="12"/>
        <v>4.3400000000000001E-2</v>
      </c>
      <c r="K116" s="32">
        <f t="shared" si="15"/>
        <v>0.11284</v>
      </c>
      <c r="L116" s="49">
        <f t="shared" si="17"/>
        <v>1.4000000000000001</v>
      </c>
    </row>
    <row r="117" spans="1:12" ht="16.5" customHeight="1" outlineLevel="1" x14ac:dyDescent="0.3">
      <c r="A117" s="8"/>
      <c r="B117" s="9" t="s">
        <v>114</v>
      </c>
      <c r="C117" s="10" t="s">
        <v>277</v>
      </c>
      <c r="D117" s="10">
        <v>500</v>
      </c>
      <c r="E117" s="10" t="s">
        <v>7</v>
      </c>
      <c r="F117" s="11">
        <v>278</v>
      </c>
      <c r="G117" s="21">
        <f t="shared" si="13"/>
        <v>1.3900000000000001</v>
      </c>
      <c r="H117" s="31">
        <f t="shared" si="19"/>
        <v>25000</v>
      </c>
      <c r="I117" s="23">
        <f t="shared" si="11"/>
        <v>0.15290000000000001</v>
      </c>
      <c r="J117" s="32">
        <f t="shared" si="12"/>
        <v>4.3400000000000001E-2</v>
      </c>
      <c r="K117" s="32">
        <f t="shared" si="15"/>
        <v>0.11284</v>
      </c>
      <c r="L117" s="49">
        <f t="shared" si="17"/>
        <v>1.7000000000000002</v>
      </c>
    </row>
    <row r="118" spans="1:12" ht="27" customHeight="1" x14ac:dyDescent="0.25">
      <c r="A118" s="12" t="s">
        <v>252</v>
      </c>
      <c r="B118" s="18"/>
      <c r="C118" s="13" t="s">
        <v>242</v>
      </c>
      <c r="D118" s="14" t="s">
        <v>243</v>
      </c>
      <c r="E118" s="13" t="s">
        <v>244</v>
      </c>
      <c r="F118" s="15" t="s">
        <v>245</v>
      </c>
      <c r="G118" s="22" t="s">
        <v>246</v>
      </c>
      <c r="I118" s="23" t="e">
        <f t="shared" si="11"/>
        <v>#VALUE!</v>
      </c>
      <c r="J118" s="32" t="e">
        <f t="shared" si="12"/>
        <v>#VALUE!</v>
      </c>
      <c r="K118" s="32" t="e">
        <f t="shared" si="15"/>
        <v>#DIV/0!</v>
      </c>
      <c r="L118" s="48" t="s">
        <v>310</v>
      </c>
    </row>
    <row r="119" spans="1:12" ht="16.5" customHeight="1" outlineLevel="1" x14ac:dyDescent="0.3">
      <c r="A119" s="8"/>
      <c r="B119" s="9" t="s">
        <v>115</v>
      </c>
      <c r="C119" s="10" t="s">
        <v>286</v>
      </c>
      <c r="D119" s="10">
        <v>200</v>
      </c>
      <c r="E119" s="10" t="s">
        <v>116</v>
      </c>
      <c r="F119" s="11">
        <v>312</v>
      </c>
      <c r="G119" s="21">
        <f t="shared" si="13"/>
        <v>1.56</v>
      </c>
      <c r="H119" s="31">
        <f t="shared" ref="H119:H128" si="20">SUM(D119*50)</f>
        <v>10000</v>
      </c>
      <c r="I119" s="23">
        <f t="shared" si="11"/>
        <v>0.1716</v>
      </c>
      <c r="J119" s="32">
        <f t="shared" si="12"/>
        <v>0.1085</v>
      </c>
      <c r="K119" s="32">
        <f t="shared" si="15"/>
        <v>0.28210000000000002</v>
      </c>
      <c r="L119" s="49">
        <f t="shared" si="17"/>
        <v>2.2000000000000002</v>
      </c>
    </row>
    <row r="120" spans="1:12" ht="16.5" customHeight="1" outlineLevel="1" x14ac:dyDescent="0.3">
      <c r="A120" s="8"/>
      <c r="B120" s="9" t="s">
        <v>115</v>
      </c>
      <c r="C120" s="10" t="s">
        <v>286</v>
      </c>
      <c r="D120" s="10">
        <v>150</v>
      </c>
      <c r="E120" s="10" t="s">
        <v>117</v>
      </c>
      <c r="F120" s="11">
        <v>349</v>
      </c>
      <c r="G120" s="21">
        <f t="shared" si="13"/>
        <v>1.7449999999999999</v>
      </c>
      <c r="H120" s="31">
        <f t="shared" si="20"/>
        <v>7500</v>
      </c>
      <c r="I120" s="23">
        <f t="shared" si="11"/>
        <v>0.19194999999999998</v>
      </c>
      <c r="J120" s="32">
        <f t="shared" si="12"/>
        <v>0.14466666666666667</v>
      </c>
      <c r="K120" s="32">
        <f t="shared" si="15"/>
        <v>0.37613333333333332</v>
      </c>
      <c r="L120" s="49">
        <f t="shared" si="17"/>
        <v>2.5</v>
      </c>
    </row>
    <row r="121" spans="1:12" ht="16.5" customHeight="1" outlineLevel="1" x14ac:dyDescent="0.3">
      <c r="A121" s="8"/>
      <c r="B121" s="9" t="s">
        <v>118</v>
      </c>
      <c r="C121" s="10" t="s">
        <v>278</v>
      </c>
      <c r="D121" s="10">
        <v>200</v>
      </c>
      <c r="E121" s="10" t="s">
        <v>119</v>
      </c>
      <c r="F121" s="11">
        <v>257</v>
      </c>
      <c r="G121" s="21">
        <f t="shared" si="13"/>
        <v>1.2850000000000001</v>
      </c>
      <c r="H121" s="31">
        <f t="shared" si="20"/>
        <v>10000</v>
      </c>
      <c r="I121" s="23">
        <f t="shared" si="11"/>
        <v>0.14135</v>
      </c>
      <c r="J121" s="32">
        <f t="shared" si="12"/>
        <v>0.1085</v>
      </c>
      <c r="K121" s="32">
        <f t="shared" si="15"/>
        <v>0.28210000000000002</v>
      </c>
      <c r="L121" s="49">
        <f t="shared" si="17"/>
        <v>1.9000000000000001</v>
      </c>
    </row>
    <row r="122" spans="1:12" ht="16.5" customHeight="1" outlineLevel="1" x14ac:dyDescent="0.3">
      <c r="A122" s="8"/>
      <c r="B122" s="9" t="s">
        <v>118</v>
      </c>
      <c r="C122" s="10" t="s">
        <v>278</v>
      </c>
      <c r="D122" s="10">
        <v>150</v>
      </c>
      <c r="E122" s="10" t="s">
        <v>117</v>
      </c>
      <c r="F122" s="11">
        <v>318</v>
      </c>
      <c r="G122" s="21">
        <f t="shared" si="13"/>
        <v>1.59</v>
      </c>
      <c r="H122" s="31">
        <f t="shared" si="20"/>
        <v>7500</v>
      </c>
      <c r="I122" s="23">
        <f t="shared" si="11"/>
        <v>0.1749</v>
      </c>
      <c r="J122" s="32">
        <f t="shared" si="12"/>
        <v>0.14466666666666667</v>
      </c>
      <c r="K122" s="32">
        <f t="shared" si="15"/>
        <v>0.37613333333333332</v>
      </c>
      <c r="L122" s="49">
        <f t="shared" si="17"/>
        <v>2.3000000000000003</v>
      </c>
    </row>
    <row r="123" spans="1:12" ht="16.5" customHeight="1" outlineLevel="1" x14ac:dyDescent="0.3">
      <c r="A123" s="8"/>
      <c r="B123" s="9" t="s">
        <v>118</v>
      </c>
      <c r="C123" s="10" t="s">
        <v>278</v>
      </c>
      <c r="D123" s="10">
        <v>20</v>
      </c>
      <c r="E123" s="10" t="s">
        <v>120</v>
      </c>
      <c r="F123" s="11">
        <v>2050</v>
      </c>
      <c r="G123" s="21">
        <f t="shared" si="13"/>
        <v>10.25</v>
      </c>
      <c r="H123" s="31">
        <f t="shared" si="20"/>
        <v>1000</v>
      </c>
      <c r="I123" s="23">
        <f t="shared" si="11"/>
        <v>1.1274999999999999</v>
      </c>
      <c r="J123" s="32">
        <f t="shared" si="12"/>
        <v>1.085</v>
      </c>
      <c r="K123" s="32">
        <f t="shared" si="15"/>
        <v>2.8210000000000002</v>
      </c>
      <c r="L123" s="49">
        <f t="shared" si="17"/>
        <v>15.3</v>
      </c>
    </row>
    <row r="124" spans="1:12" ht="16.5" customHeight="1" outlineLevel="1" x14ac:dyDescent="0.3">
      <c r="A124" s="8"/>
      <c r="B124" s="9" t="s">
        <v>121</v>
      </c>
      <c r="C124" s="10" t="s">
        <v>278</v>
      </c>
      <c r="D124" s="10">
        <v>200</v>
      </c>
      <c r="E124" s="10" t="s">
        <v>116</v>
      </c>
      <c r="F124" s="11">
        <v>312</v>
      </c>
      <c r="G124" s="21">
        <f t="shared" si="13"/>
        <v>1.56</v>
      </c>
      <c r="H124" s="31">
        <f t="shared" si="20"/>
        <v>10000</v>
      </c>
      <c r="I124" s="23">
        <f t="shared" si="11"/>
        <v>0.1716</v>
      </c>
      <c r="J124" s="32">
        <f t="shared" si="12"/>
        <v>0.1085</v>
      </c>
      <c r="K124" s="32">
        <f t="shared" si="15"/>
        <v>0.28210000000000002</v>
      </c>
      <c r="L124" s="49">
        <f t="shared" si="17"/>
        <v>2.2000000000000002</v>
      </c>
    </row>
    <row r="125" spans="1:12" ht="16.5" customHeight="1" outlineLevel="1" x14ac:dyDescent="0.3">
      <c r="A125" s="8"/>
      <c r="B125" s="9" t="s">
        <v>122</v>
      </c>
      <c r="C125" s="10" t="s">
        <v>286</v>
      </c>
      <c r="D125" s="10">
        <v>300</v>
      </c>
      <c r="E125" s="10" t="s">
        <v>123</v>
      </c>
      <c r="F125" s="11">
        <v>177</v>
      </c>
      <c r="G125" s="21">
        <f t="shared" si="13"/>
        <v>0.88500000000000001</v>
      </c>
      <c r="H125" s="31">
        <f t="shared" si="20"/>
        <v>15000</v>
      </c>
      <c r="I125" s="23">
        <f t="shared" si="11"/>
        <v>9.7350000000000006E-2</v>
      </c>
      <c r="J125" s="32">
        <f t="shared" si="12"/>
        <v>7.2333333333333333E-2</v>
      </c>
      <c r="K125" s="32">
        <f t="shared" si="15"/>
        <v>0.18806666666666666</v>
      </c>
      <c r="L125" s="49">
        <f t="shared" si="17"/>
        <v>1.3</v>
      </c>
    </row>
    <row r="126" spans="1:12" ht="16.5" customHeight="1" outlineLevel="1" x14ac:dyDescent="0.3">
      <c r="A126" s="8"/>
      <c r="B126" s="9" t="s">
        <v>124</v>
      </c>
      <c r="C126" s="10" t="s">
        <v>278</v>
      </c>
      <c r="D126" s="10">
        <v>300</v>
      </c>
      <c r="E126" s="10" t="s">
        <v>123</v>
      </c>
      <c r="F126" s="11">
        <v>171</v>
      </c>
      <c r="G126" s="21">
        <f t="shared" si="13"/>
        <v>0.85500000000000009</v>
      </c>
      <c r="H126" s="31">
        <f t="shared" si="20"/>
        <v>15000</v>
      </c>
      <c r="I126" s="23">
        <f t="shared" si="11"/>
        <v>9.4050000000000009E-2</v>
      </c>
      <c r="J126" s="32">
        <f t="shared" si="12"/>
        <v>7.2333333333333333E-2</v>
      </c>
      <c r="K126" s="32">
        <f t="shared" si="15"/>
        <v>0.18806666666666666</v>
      </c>
      <c r="L126" s="49">
        <f t="shared" si="17"/>
        <v>1.3</v>
      </c>
    </row>
    <row r="127" spans="1:12" ht="16.5" customHeight="1" outlineLevel="1" x14ac:dyDescent="0.3">
      <c r="A127" s="8"/>
      <c r="B127" s="9" t="s">
        <v>124</v>
      </c>
      <c r="C127" s="10" t="s">
        <v>278</v>
      </c>
      <c r="D127" s="10">
        <v>200</v>
      </c>
      <c r="E127" s="10" t="s">
        <v>119</v>
      </c>
      <c r="F127" s="11">
        <v>251</v>
      </c>
      <c r="G127" s="21">
        <f t="shared" si="13"/>
        <v>1.2549999999999999</v>
      </c>
      <c r="H127" s="31">
        <f t="shared" si="20"/>
        <v>10000</v>
      </c>
      <c r="I127" s="23">
        <f t="shared" si="11"/>
        <v>0.13804999999999998</v>
      </c>
      <c r="J127" s="32">
        <f t="shared" si="12"/>
        <v>0.1085</v>
      </c>
      <c r="K127" s="32">
        <f t="shared" si="15"/>
        <v>0.28210000000000002</v>
      </c>
      <c r="L127" s="49">
        <f t="shared" si="17"/>
        <v>1.8</v>
      </c>
    </row>
    <row r="128" spans="1:12" ht="16.5" customHeight="1" outlineLevel="1" x14ac:dyDescent="0.3">
      <c r="A128" s="8"/>
      <c r="B128" s="9" t="s">
        <v>125</v>
      </c>
      <c r="C128" s="10" t="s">
        <v>277</v>
      </c>
      <c r="D128" s="10">
        <v>200</v>
      </c>
      <c r="E128" s="10" t="s">
        <v>119</v>
      </c>
      <c r="F128" s="11">
        <v>306</v>
      </c>
      <c r="G128" s="21">
        <f t="shared" si="13"/>
        <v>1.53</v>
      </c>
      <c r="H128" s="31">
        <f t="shared" si="20"/>
        <v>10000</v>
      </c>
      <c r="I128" s="23">
        <f t="shared" si="11"/>
        <v>0.16830000000000001</v>
      </c>
      <c r="J128" s="32">
        <f t="shared" si="12"/>
        <v>0.1085</v>
      </c>
      <c r="K128" s="32">
        <f t="shared" si="15"/>
        <v>0.28210000000000002</v>
      </c>
      <c r="L128" s="49">
        <f t="shared" si="17"/>
        <v>2.1</v>
      </c>
    </row>
    <row r="129" spans="1:12" ht="27" customHeight="1" x14ac:dyDescent="0.25">
      <c r="A129" s="12" t="s">
        <v>247</v>
      </c>
      <c r="B129" s="18"/>
      <c r="C129" s="13" t="s">
        <v>242</v>
      </c>
      <c r="D129" s="14" t="s">
        <v>243</v>
      </c>
      <c r="E129" s="13" t="s">
        <v>244</v>
      </c>
      <c r="F129" s="15" t="s">
        <v>245</v>
      </c>
      <c r="G129" s="22" t="s">
        <v>246</v>
      </c>
      <c r="I129" s="23" t="e">
        <f t="shared" si="11"/>
        <v>#VALUE!</v>
      </c>
      <c r="J129" s="32" t="e">
        <f t="shared" si="12"/>
        <v>#VALUE!</v>
      </c>
      <c r="K129" s="32" t="e">
        <f t="shared" si="15"/>
        <v>#DIV/0!</v>
      </c>
      <c r="L129" s="48" t="s">
        <v>310</v>
      </c>
    </row>
    <row r="130" spans="1:12" ht="16.5" customHeight="1" outlineLevel="1" x14ac:dyDescent="0.3">
      <c r="A130" s="8"/>
      <c r="B130" s="9" t="s">
        <v>126</v>
      </c>
      <c r="C130" s="10" t="s">
        <v>290</v>
      </c>
      <c r="D130" s="10">
        <v>200</v>
      </c>
      <c r="E130" s="10" t="s">
        <v>119</v>
      </c>
      <c r="F130" s="11">
        <v>306</v>
      </c>
      <c r="G130" s="21">
        <f t="shared" si="13"/>
        <v>1.53</v>
      </c>
      <c r="H130" s="31">
        <f>SUM(D130*50)</f>
        <v>10000</v>
      </c>
      <c r="I130" s="23">
        <f t="shared" si="11"/>
        <v>0.16830000000000001</v>
      </c>
      <c r="J130" s="32">
        <f t="shared" si="12"/>
        <v>0.1085</v>
      </c>
      <c r="K130" s="32">
        <f t="shared" si="15"/>
        <v>0.28210000000000002</v>
      </c>
      <c r="L130" s="49">
        <f t="shared" si="17"/>
        <v>2.1</v>
      </c>
    </row>
    <row r="131" spans="1:12" ht="16.5" customHeight="1" outlineLevel="1" x14ac:dyDescent="0.3">
      <c r="A131" s="8"/>
      <c r="B131" s="9" t="s">
        <v>127</v>
      </c>
      <c r="C131" s="10" t="s">
        <v>283</v>
      </c>
      <c r="D131" s="10">
        <v>200</v>
      </c>
      <c r="E131" s="10" t="s">
        <v>119</v>
      </c>
      <c r="F131" s="11">
        <v>269</v>
      </c>
      <c r="G131" s="21">
        <f t="shared" si="13"/>
        <v>1.3450000000000002</v>
      </c>
      <c r="H131" s="31">
        <f>SUM(D131*50)</f>
        <v>10000</v>
      </c>
      <c r="I131" s="23">
        <f t="shared" si="11"/>
        <v>0.14795000000000003</v>
      </c>
      <c r="J131" s="32">
        <f t="shared" si="12"/>
        <v>0.1085</v>
      </c>
      <c r="K131" s="32">
        <f t="shared" si="15"/>
        <v>0.28210000000000002</v>
      </c>
      <c r="L131" s="49">
        <f t="shared" si="17"/>
        <v>1.9000000000000001</v>
      </c>
    </row>
    <row r="132" spans="1:12" ht="16.5" customHeight="1" outlineLevel="1" x14ac:dyDescent="0.3">
      <c r="A132" s="8"/>
      <c r="B132" s="9" t="s">
        <v>128</v>
      </c>
      <c r="C132" s="10" t="s">
        <v>285</v>
      </c>
      <c r="D132" s="10">
        <v>200</v>
      </c>
      <c r="E132" s="10" t="s">
        <v>119</v>
      </c>
      <c r="F132" s="11">
        <v>257</v>
      </c>
      <c r="G132" s="21">
        <f t="shared" si="13"/>
        <v>1.2850000000000001</v>
      </c>
      <c r="H132" s="31">
        <f>SUM(D132*50)</f>
        <v>10000</v>
      </c>
      <c r="I132" s="23">
        <f t="shared" si="11"/>
        <v>0.14135</v>
      </c>
      <c r="J132" s="32">
        <f t="shared" si="12"/>
        <v>0.1085</v>
      </c>
      <c r="K132" s="32">
        <f t="shared" si="15"/>
        <v>0.28210000000000002</v>
      </c>
      <c r="L132" s="49">
        <f t="shared" si="17"/>
        <v>1.9000000000000001</v>
      </c>
    </row>
    <row r="133" spans="1:12" ht="16.5" customHeight="1" outlineLevel="1" x14ac:dyDescent="0.3">
      <c r="A133" s="8"/>
      <c r="B133" s="9" t="s">
        <v>129</v>
      </c>
      <c r="C133" s="10" t="s">
        <v>277</v>
      </c>
      <c r="D133" s="10">
        <v>300</v>
      </c>
      <c r="E133" s="10" t="s">
        <v>123</v>
      </c>
      <c r="F133" s="11">
        <v>232</v>
      </c>
      <c r="G133" s="21">
        <f t="shared" si="13"/>
        <v>1.1600000000000001</v>
      </c>
      <c r="H133" s="31">
        <f>SUM(D133*50)</f>
        <v>15000</v>
      </c>
      <c r="I133" s="23">
        <f t="shared" si="11"/>
        <v>0.12760000000000002</v>
      </c>
      <c r="J133" s="32">
        <f t="shared" si="12"/>
        <v>7.2333333333333333E-2</v>
      </c>
      <c r="K133" s="32">
        <f t="shared" si="15"/>
        <v>0.18806666666666666</v>
      </c>
      <c r="L133" s="49">
        <f t="shared" si="17"/>
        <v>1.6</v>
      </c>
    </row>
    <row r="134" spans="1:12" ht="16.5" customHeight="1" outlineLevel="1" x14ac:dyDescent="0.3">
      <c r="A134" s="8"/>
      <c r="B134" s="9" t="s">
        <v>129</v>
      </c>
      <c r="C134" s="10" t="s">
        <v>277</v>
      </c>
      <c r="D134" s="10">
        <v>200</v>
      </c>
      <c r="E134" s="10" t="s">
        <v>119</v>
      </c>
      <c r="F134" s="11">
        <v>318</v>
      </c>
      <c r="G134" s="21">
        <f t="shared" si="13"/>
        <v>1.59</v>
      </c>
      <c r="H134" s="31">
        <f>SUM(D134*50)</f>
        <v>10000</v>
      </c>
      <c r="I134" s="23">
        <f t="shared" ref="I134:I197" si="21">SUM(G134*11%)</f>
        <v>0.1749</v>
      </c>
      <c r="J134" s="32">
        <f t="shared" ref="J134:J197" si="22">SUM(21.7/D134)</f>
        <v>0.1085</v>
      </c>
      <c r="K134" s="32">
        <f t="shared" si="15"/>
        <v>0.28210000000000002</v>
      </c>
      <c r="L134" s="49">
        <f t="shared" si="17"/>
        <v>2.2000000000000002</v>
      </c>
    </row>
    <row r="135" spans="1:12" ht="27" customHeight="1" x14ac:dyDescent="0.25">
      <c r="A135" s="12" t="s">
        <v>248</v>
      </c>
      <c r="B135" s="16"/>
      <c r="C135" s="13" t="s">
        <v>242</v>
      </c>
      <c r="D135" s="14" t="s">
        <v>243</v>
      </c>
      <c r="E135" s="13" t="s">
        <v>244</v>
      </c>
      <c r="F135" s="15" t="s">
        <v>245</v>
      </c>
      <c r="G135" s="22" t="s">
        <v>246</v>
      </c>
      <c r="I135" s="23" t="e">
        <f t="shared" si="21"/>
        <v>#VALUE!</v>
      </c>
      <c r="J135" s="32" t="e">
        <f t="shared" si="22"/>
        <v>#VALUE!</v>
      </c>
      <c r="K135" s="32" t="e">
        <f t="shared" si="15"/>
        <v>#DIV/0!</v>
      </c>
      <c r="L135" s="48" t="s">
        <v>310</v>
      </c>
    </row>
    <row r="136" spans="1:12" ht="16.5" customHeight="1" outlineLevel="1" x14ac:dyDescent="0.3">
      <c r="A136" s="8"/>
      <c r="B136" s="9" t="s">
        <v>130</v>
      </c>
      <c r="C136" s="10" t="s">
        <v>278</v>
      </c>
      <c r="D136" s="10">
        <v>200</v>
      </c>
      <c r="E136" s="10" t="s">
        <v>119</v>
      </c>
      <c r="F136" s="11">
        <v>232</v>
      </c>
      <c r="G136" s="21">
        <f t="shared" si="13"/>
        <v>1.1600000000000001</v>
      </c>
      <c r="H136" s="31">
        <f t="shared" ref="H136:H142" si="23">SUM(D136*50)</f>
        <v>10000</v>
      </c>
      <c r="I136" s="23">
        <f t="shared" si="21"/>
        <v>0.12760000000000002</v>
      </c>
      <c r="J136" s="32">
        <f t="shared" si="22"/>
        <v>0.1085</v>
      </c>
      <c r="K136" s="32">
        <f t="shared" si="15"/>
        <v>0.28210000000000002</v>
      </c>
      <c r="L136" s="49">
        <f t="shared" si="17"/>
        <v>1.7000000000000002</v>
      </c>
    </row>
    <row r="137" spans="1:12" ht="16.5" customHeight="1" outlineLevel="1" x14ac:dyDescent="0.3">
      <c r="A137" s="8"/>
      <c r="B137" s="9" t="s">
        <v>131</v>
      </c>
      <c r="C137" s="10" t="s">
        <v>278</v>
      </c>
      <c r="D137" s="10">
        <v>200</v>
      </c>
      <c r="E137" s="10" t="s">
        <v>116</v>
      </c>
      <c r="F137" s="11">
        <v>300</v>
      </c>
      <c r="G137" s="21">
        <f t="shared" ref="G137:G142" si="24">SUM(F137/1000)*5</f>
        <v>1.5</v>
      </c>
      <c r="H137" s="31">
        <f t="shared" si="23"/>
        <v>10000</v>
      </c>
      <c r="I137" s="23">
        <f t="shared" si="21"/>
        <v>0.16500000000000001</v>
      </c>
      <c r="J137" s="32">
        <f t="shared" si="22"/>
        <v>0.1085</v>
      </c>
      <c r="K137" s="32">
        <f t="shared" si="15"/>
        <v>0.28210000000000002</v>
      </c>
      <c r="L137" s="49">
        <f t="shared" si="17"/>
        <v>2.1</v>
      </c>
    </row>
    <row r="138" spans="1:12" ht="16.5" customHeight="1" outlineLevel="1" x14ac:dyDescent="0.3">
      <c r="A138" s="8"/>
      <c r="B138" s="9" t="s">
        <v>132</v>
      </c>
      <c r="C138" s="10" t="s">
        <v>291</v>
      </c>
      <c r="D138" s="10">
        <v>200</v>
      </c>
      <c r="E138" s="10" t="s">
        <v>119</v>
      </c>
      <c r="F138" s="11">
        <v>349</v>
      </c>
      <c r="G138" s="21">
        <f t="shared" si="24"/>
        <v>1.7449999999999999</v>
      </c>
      <c r="H138" s="31">
        <f t="shared" si="23"/>
        <v>10000</v>
      </c>
      <c r="I138" s="23">
        <f t="shared" si="21"/>
        <v>0.19194999999999998</v>
      </c>
      <c r="J138" s="32">
        <f t="shared" si="22"/>
        <v>0.1085</v>
      </c>
      <c r="K138" s="32">
        <f t="shared" si="15"/>
        <v>0.28210000000000002</v>
      </c>
      <c r="L138" s="49">
        <f t="shared" si="17"/>
        <v>2.4000000000000004</v>
      </c>
    </row>
    <row r="139" spans="1:12" ht="16.5" customHeight="1" outlineLevel="1" x14ac:dyDescent="0.3">
      <c r="A139" s="8"/>
      <c r="B139" s="9" t="s">
        <v>133</v>
      </c>
      <c r="C139" s="10" t="s">
        <v>290</v>
      </c>
      <c r="D139" s="10">
        <v>200</v>
      </c>
      <c r="E139" s="10" t="s">
        <v>119</v>
      </c>
      <c r="F139" s="11">
        <v>251</v>
      </c>
      <c r="G139" s="21">
        <f t="shared" si="24"/>
        <v>1.2549999999999999</v>
      </c>
      <c r="H139" s="31">
        <f t="shared" si="23"/>
        <v>10000</v>
      </c>
      <c r="I139" s="23">
        <f t="shared" si="21"/>
        <v>0.13804999999999998</v>
      </c>
      <c r="J139" s="32">
        <f t="shared" si="22"/>
        <v>0.1085</v>
      </c>
      <c r="K139" s="32">
        <f t="shared" si="15"/>
        <v>0.28210000000000002</v>
      </c>
      <c r="L139" s="49">
        <f t="shared" si="17"/>
        <v>1.8</v>
      </c>
    </row>
    <row r="140" spans="1:12" ht="16.5" customHeight="1" outlineLevel="1" x14ac:dyDescent="0.3">
      <c r="A140" s="8"/>
      <c r="B140" s="9" t="s">
        <v>133</v>
      </c>
      <c r="C140" s="10" t="s">
        <v>290</v>
      </c>
      <c r="D140" s="10">
        <v>150</v>
      </c>
      <c r="E140" s="10" t="s">
        <v>117</v>
      </c>
      <c r="F140" s="11">
        <v>306</v>
      </c>
      <c r="G140" s="21">
        <f t="shared" si="24"/>
        <v>1.53</v>
      </c>
      <c r="H140" s="31">
        <f t="shared" si="23"/>
        <v>7500</v>
      </c>
      <c r="I140" s="23">
        <f t="shared" si="21"/>
        <v>0.16830000000000001</v>
      </c>
      <c r="J140" s="32">
        <f t="shared" si="22"/>
        <v>0.14466666666666667</v>
      </c>
      <c r="K140" s="32">
        <f t="shared" si="15"/>
        <v>0.37613333333333332</v>
      </c>
      <c r="L140" s="49">
        <f t="shared" si="17"/>
        <v>2.3000000000000003</v>
      </c>
    </row>
    <row r="141" spans="1:12" ht="16.5" customHeight="1" outlineLevel="1" x14ac:dyDescent="0.3">
      <c r="A141" s="8"/>
      <c r="B141" s="9" t="s">
        <v>134</v>
      </c>
      <c r="C141" s="10" t="s">
        <v>291</v>
      </c>
      <c r="D141" s="10">
        <v>300</v>
      </c>
      <c r="E141" s="10" t="s">
        <v>123</v>
      </c>
      <c r="F141" s="11">
        <v>224</v>
      </c>
      <c r="G141" s="21">
        <f t="shared" si="24"/>
        <v>1.1200000000000001</v>
      </c>
      <c r="H141" s="31">
        <f t="shared" si="23"/>
        <v>15000</v>
      </c>
      <c r="I141" s="23">
        <f t="shared" si="21"/>
        <v>0.12320000000000002</v>
      </c>
      <c r="J141" s="32">
        <f t="shared" si="22"/>
        <v>7.2333333333333333E-2</v>
      </c>
      <c r="K141" s="32">
        <f t="shared" si="15"/>
        <v>0.18806666666666666</v>
      </c>
      <c r="L141" s="49">
        <f t="shared" si="17"/>
        <v>1.6</v>
      </c>
    </row>
    <row r="142" spans="1:12" ht="16.5" customHeight="1" outlineLevel="1" x14ac:dyDescent="0.3">
      <c r="A142" s="8"/>
      <c r="B142" s="9" t="s">
        <v>135</v>
      </c>
      <c r="C142" s="10" t="s">
        <v>283</v>
      </c>
      <c r="D142" s="10">
        <v>200</v>
      </c>
      <c r="E142" s="10" t="s">
        <v>119</v>
      </c>
      <c r="F142" s="11">
        <v>245</v>
      </c>
      <c r="G142" s="21">
        <f t="shared" si="24"/>
        <v>1.2250000000000001</v>
      </c>
      <c r="H142" s="31">
        <f t="shared" si="23"/>
        <v>10000</v>
      </c>
      <c r="I142" s="23">
        <f t="shared" si="21"/>
        <v>0.13475000000000001</v>
      </c>
      <c r="J142" s="32">
        <f t="shared" si="22"/>
        <v>0.1085</v>
      </c>
      <c r="K142" s="32">
        <f t="shared" si="15"/>
        <v>0.28210000000000002</v>
      </c>
      <c r="L142" s="49">
        <f t="shared" si="17"/>
        <v>1.8</v>
      </c>
    </row>
    <row r="143" spans="1:12" ht="27" customHeight="1" x14ac:dyDescent="0.25">
      <c r="A143" s="12" t="s">
        <v>308</v>
      </c>
      <c r="B143" s="16"/>
      <c r="C143" s="13" t="s">
        <v>242</v>
      </c>
      <c r="D143" s="14" t="s">
        <v>243</v>
      </c>
      <c r="E143" s="13" t="s">
        <v>244</v>
      </c>
      <c r="F143" s="15" t="s">
        <v>245</v>
      </c>
      <c r="G143" s="22" t="s">
        <v>246</v>
      </c>
      <c r="I143" s="23" t="e">
        <f t="shared" si="21"/>
        <v>#VALUE!</v>
      </c>
      <c r="J143" s="32" t="e">
        <f t="shared" si="22"/>
        <v>#VALUE!</v>
      </c>
      <c r="K143" s="32" t="e">
        <f t="shared" si="15"/>
        <v>#DIV/0!</v>
      </c>
      <c r="L143" s="48" t="s">
        <v>310</v>
      </c>
    </row>
    <row r="144" spans="1:12" ht="16.5" customHeight="1" outlineLevel="1" x14ac:dyDescent="0.3">
      <c r="A144" s="8"/>
      <c r="B144" s="9" t="s">
        <v>249</v>
      </c>
      <c r="C144" s="10" t="s">
        <v>291</v>
      </c>
      <c r="D144" s="10">
        <v>500</v>
      </c>
      <c r="E144" s="10" t="s">
        <v>123</v>
      </c>
      <c r="F144" s="11">
        <v>159</v>
      </c>
      <c r="G144" s="21">
        <f t="shared" ref="G144:G148" si="25">SUM(F144/1000)*5</f>
        <v>0.79500000000000004</v>
      </c>
      <c r="H144" s="31">
        <f>SUM(D144*50)</f>
        <v>25000</v>
      </c>
      <c r="I144" s="23">
        <f t="shared" si="21"/>
        <v>8.745E-2</v>
      </c>
      <c r="J144" s="32">
        <f t="shared" si="22"/>
        <v>4.3400000000000001E-2</v>
      </c>
      <c r="K144" s="32">
        <f t="shared" si="15"/>
        <v>0.11284</v>
      </c>
      <c r="L144" s="49">
        <f t="shared" si="17"/>
        <v>1.1000000000000001</v>
      </c>
    </row>
    <row r="145" spans="1:12" ht="16.5" customHeight="1" outlineLevel="1" x14ac:dyDescent="0.3">
      <c r="A145" s="8"/>
      <c r="B145" s="9" t="s">
        <v>250</v>
      </c>
      <c r="C145" s="10" t="s">
        <v>286</v>
      </c>
      <c r="D145" s="10">
        <v>500</v>
      </c>
      <c r="E145" s="10" t="s">
        <v>123</v>
      </c>
      <c r="F145" s="11">
        <v>153</v>
      </c>
      <c r="G145" s="21">
        <f t="shared" si="25"/>
        <v>0.76500000000000001</v>
      </c>
      <c r="H145" s="31">
        <f>SUM(D145*50)</f>
        <v>25000</v>
      </c>
      <c r="I145" s="23">
        <f t="shared" si="21"/>
        <v>8.4150000000000003E-2</v>
      </c>
      <c r="J145" s="32">
        <f t="shared" si="22"/>
        <v>4.3400000000000001E-2</v>
      </c>
      <c r="K145" s="32">
        <f t="shared" si="15"/>
        <v>0.11284</v>
      </c>
      <c r="L145" s="49">
        <f t="shared" si="17"/>
        <v>1.1000000000000001</v>
      </c>
    </row>
    <row r="146" spans="1:12" ht="16.5" customHeight="1" outlineLevel="1" x14ac:dyDescent="0.3">
      <c r="A146" s="8"/>
      <c r="B146" s="9" t="s">
        <v>250</v>
      </c>
      <c r="C146" s="10" t="s">
        <v>286</v>
      </c>
      <c r="D146" s="10">
        <v>350</v>
      </c>
      <c r="E146" s="10" t="s">
        <v>119</v>
      </c>
      <c r="F146" s="11">
        <v>173</v>
      </c>
      <c r="G146" s="21">
        <f t="shared" si="25"/>
        <v>0.86499999999999999</v>
      </c>
      <c r="H146" s="31">
        <f>SUM(D146*50)</f>
        <v>17500</v>
      </c>
      <c r="I146" s="23">
        <f t="shared" si="21"/>
        <v>9.5149999999999998E-2</v>
      </c>
      <c r="J146" s="32">
        <f t="shared" si="22"/>
        <v>6.2E-2</v>
      </c>
      <c r="K146" s="32">
        <f t="shared" si="15"/>
        <v>0.16120000000000001</v>
      </c>
      <c r="L146" s="49">
        <f t="shared" si="17"/>
        <v>1.2000000000000002</v>
      </c>
    </row>
    <row r="147" spans="1:12" ht="16.5" customHeight="1" outlineLevel="1" x14ac:dyDescent="0.3">
      <c r="A147" s="8"/>
      <c r="B147" s="9" t="s">
        <v>136</v>
      </c>
      <c r="C147" s="10" t="s">
        <v>291</v>
      </c>
      <c r="D147" s="10">
        <v>500</v>
      </c>
      <c r="E147" s="10" t="s">
        <v>123</v>
      </c>
      <c r="F147" s="11">
        <v>269</v>
      </c>
      <c r="G147" s="21">
        <f t="shared" si="25"/>
        <v>1.3450000000000002</v>
      </c>
      <c r="H147" s="31">
        <f>SUM(D147*50)</f>
        <v>25000</v>
      </c>
      <c r="I147" s="23">
        <f t="shared" si="21"/>
        <v>0.14795000000000003</v>
      </c>
      <c r="J147" s="32">
        <f t="shared" si="22"/>
        <v>4.3400000000000001E-2</v>
      </c>
      <c r="K147" s="32">
        <f t="shared" si="15"/>
        <v>0.11284</v>
      </c>
      <c r="L147" s="49">
        <f t="shared" si="17"/>
        <v>1.7000000000000002</v>
      </c>
    </row>
    <row r="148" spans="1:12" ht="16.5" customHeight="1" outlineLevel="1" x14ac:dyDescent="0.3">
      <c r="A148" s="8"/>
      <c r="B148" s="9" t="s">
        <v>137</v>
      </c>
      <c r="C148" s="10" t="s">
        <v>278</v>
      </c>
      <c r="D148" s="10">
        <v>500</v>
      </c>
      <c r="E148" s="10" t="s">
        <v>123</v>
      </c>
      <c r="F148" s="11">
        <v>135</v>
      </c>
      <c r="G148" s="21">
        <f t="shared" si="25"/>
        <v>0.67500000000000004</v>
      </c>
      <c r="H148" s="31">
        <f>SUM(D148*50)</f>
        <v>25000</v>
      </c>
      <c r="I148" s="23">
        <f t="shared" si="21"/>
        <v>7.425000000000001E-2</v>
      </c>
      <c r="J148" s="32">
        <f t="shared" si="22"/>
        <v>4.3400000000000001E-2</v>
      </c>
      <c r="K148" s="32">
        <f t="shared" si="15"/>
        <v>0.11284</v>
      </c>
      <c r="L148" s="49">
        <f t="shared" si="17"/>
        <v>1</v>
      </c>
    </row>
    <row r="149" spans="1:12" ht="30" customHeight="1" x14ac:dyDescent="0.25">
      <c r="A149" s="39" t="s">
        <v>251</v>
      </c>
      <c r="B149" s="40"/>
      <c r="C149" s="13" t="s">
        <v>242</v>
      </c>
      <c r="D149" s="14" t="s">
        <v>243</v>
      </c>
      <c r="E149" s="13" t="s">
        <v>244</v>
      </c>
      <c r="F149" s="15" t="s">
        <v>245</v>
      </c>
      <c r="G149" s="22" t="s">
        <v>246</v>
      </c>
      <c r="I149" s="23" t="e">
        <f t="shared" si="21"/>
        <v>#VALUE!</v>
      </c>
      <c r="J149" s="32" t="e">
        <f t="shared" si="22"/>
        <v>#VALUE!</v>
      </c>
      <c r="K149" s="32" t="e">
        <f t="shared" si="15"/>
        <v>#DIV/0!</v>
      </c>
      <c r="L149" s="48" t="s">
        <v>310</v>
      </c>
    </row>
    <row r="150" spans="1:12" ht="16.5" customHeight="1" outlineLevel="1" x14ac:dyDescent="0.3">
      <c r="A150" s="8"/>
      <c r="B150" s="9" t="s">
        <v>138</v>
      </c>
      <c r="C150" s="10" t="s">
        <v>291</v>
      </c>
      <c r="D150" s="10">
        <v>200</v>
      </c>
      <c r="E150" s="10" t="s">
        <v>119</v>
      </c>
      <c r="F150" s="11">
        <v>287</v>
      </c>
      <c r="G150" s="21">
        <f t="shared" ref="G150" si="26">SUM(F150/1000)*5</f>
        <v>1.4349999999999998</v>
      </c>
      <c r="H150" s="31">
        <f>SUM(D150*50)</f>
        <v>10000</v>
      </c>
      <c r="I150" s="23">
        <f t="shared" si="21"/>
        <v>0.15784999999999999</v>
      </c>
      <c r="J150" s="32">
        <f t="shared" si="22"/>
        <v>0.1085</v>
      </c>
      <c r="K150" s="32">
        <f t="shared" si="15"/>
        <v>0.28210000000000002</v>
      </c>
      <c r="L150" s="49">
        <f t="shared" si="17"/>
        <v>2</v>
      </c>
    </row>
    <row r="151" spans="1:12" ht="27" customHeight="1" x14ac:dyDescent="0.25">
      <c r="A151" s="39" t="s">
        <v>253</v>
      </c>
      <c r="B151" s="40"/>
      <c r="C151" s="13" t="s">
        <v>242</v>
      </c>
      <c r="D151" s="14" t="s">
        <v>243</v>
      </c>
      <c r="E151" s="13" t="s">
        <v>244</v>
      </c>
      <c r="F151" s="15" t="s">
        <v>245</v>
      </c>
      <c r="G151" s="22" t="s">
        <v>246</v>
      </c>
      <c r="I151" s="23" t="e">
        <f t="shared" si="21"/>
        <v>#VALUE!</v>
      </c>
      <c r="J151" s="32" t="e">
        <f t="shared" si="22"/>
        <v>#VALUE!</v>
      </c>
      <c r="K151" s="32" t="e">
        <f t="shared" si="15"/>
        <v>#DIV/0!</v>
      </c>
      <c r="L151" s="48" t="s">
        <v>310</v>
      </c>
    </row>
    <row r="152" spans="1:12" ht="16.5" customHeight="1" outlineLevel="1" x14ac:dyDescent="0.3">
      <c r="A152" s="8"/>
      <c r="B152" s="9" t="s">
        <v>139</v>
      </c>
      <c r="C152" s="10" t="s">
        <v>282</v>
      </c>
      <c r="D152" s="10">
        <v>500</v>
      </c>
      <c r="E152" s="10" t="s">
        <v>123</v>
      </c>
      <c r="F152" s="11">
        <v>193</v>
      </c>
      <c r="G152" s="21">
        <f t="shared" ref="G152:G158" si="27">SUM(F152/1000)*5</f>
        <v>0.96500000000000008</v>
      </c>
      <c r="H152" s="31">
        <f t="shared" ref="H152:H158" si="28">SUM(D152*50)</f>
        <v>25000</v>
      </c>
      <c r="I152" s="23">
        <f t="shared" si="21"/>
        <v>0.10615000000000001</v>
      </c>
      <c r="J152" s="32">
        <f t="shared" si="22"/>
        <v>4.3400000000000001E-2</v>
      </c>
      <c r="K152" s="32">
        <f t="shared" si="15"/>
        <v>0.11284</v>
      </c>
      <c r="L152" s="49">
        <f t="shared" si="17"/>
        <v>1.3</v>
      </c>
    </row>
    <row r="153" spans="1:12" ht="16.5" customHeight="1" outlineLevel="1" x14ac:dyDescent="0.3">
      <c r="A153" s="8"/>
      <c r="B153" s="9" t="s">
        <v>140</v>
      </c>
      <c r="C153" s="10" t="s">
        <v>277</v>
      </c>
      <c r="D153" s="10">
        <v>1250</v>
      </c>
      <c r="E153" s="10" t="s">
        <v>141</v>
      </c>
      <c r="F153" s="11">
        <v>137</v>
      </c>
      <c r="G153" s="21">
        <f t="shared" si="27"/>
        <v>0.68500000000000005</v>
      </c>
      <c r="H153" s="31">
        <f t="shared" si="28"/>
        <v>62500</v>
      </c>
      <c r="I153" s="23">
        <f t="shared" si="21"/>
        <v>7.535E-2</v>
      </c>
      <c r="J153" s="32">
        <f t="shared" si="22"/>
        <v>1.736E-2</v>
      </c>
      <c r="K153" s="32">
        <f t="shared" ref="K153:K184" si="29">SUM(2821/H153)</f>
        <v>4.5136000000000003E-2</v>
      </c>
      <c r="L153" s="49">
        <f t="shared" si="17"/>
        <v>0.9</v>
      </c>
    </row>
    <row r="154" spans="1:12" ht="16.5" customHeight="1" outlineLevel="1" x14ac:dyDescent="0.3">
      <c r="A154" s="8"/>
      <c r="B154" s="9" t="s">
        <v>142</v>
      </c>
      <c r="C154" s="10" t="s">
        <v>283</v>
      </c>
      <c r="D154" s="10">
        <v>500</v>
      </c>
      <c r="E154" s="10" t="s">
        <v>123</v>
      </c>
      <c r="F154" s="11">
        <v>102</v>
      </c>
      <c r="G154" s="21">
        <f t="shared" si="27"/>
        <v>0.51</v>
      </c>
      <c r="H154" s="31">
        <f t="shared" si="28"/>
        <v>25000</v>
      </c>
      <c r="I154" s="23">
        <f t="shared" si="21"/>
        <v>5.6100000000000004E-2</v>
      </c>
      <c r="J154" s="32">
        <f t="shared" si="22"/>
        <v>4.3400000000000001E-2</v>
      </c>
      <c r="K154" s="32">
        <f t="shared" si="29"/>
        <v>0.11284</v>
      </c>
      <c r="L154" s="49">
        <f t="shared" si="17"/>
        <v>0.8</v>
      </c>
    </row>
    <row r="155" spans="1:12" ht="16.5" customHeight="1" outlineLevel="1" x14ac:dyDescent="0.3">
      <c r="A155" s="8"/>
      <c r="B155" s="9" t="s">
        <v>142</v>
      </c>
      <c r="C155" s="10" t="s">
        <v>283</v>
      </c>
      <c r="D155" s="10">
        <v>350</v>
      </c>
      <c r="E155" s="10" t="s">
        <v>143</v>
      </c>
      <c r="F155" s="11">
        <v>122</v>
      </c>
      <c r="G155" s="21">
        <f t="shared" si="27"/>
        <v>0.61</v>
      </c>
      <c r="H155" s="31">
        <f t="shared" si="28"/>
        <v>17500</v>
      </c>
      <c r="I155" s="23">
        <f t="shared" si="21"/>
        <v>6.7099999999999993E-2</v>
      </c>
      <c r="J155" s="32">
        <f t="shared" si="22"/>
        <v>6.2E-2</v>
      </c>
      <c r="K155" s="32">
        <f t="shared" si="29"/>
        <v>0.16120000000000001</v>
      </c>
      <c r="L155" s="49">
        <f t="shared" ref="L155:L218" si="30">CEILING(SUM(G155+I155+K155+J155),0.1)</f>
        <v>1</v>
      </c>
    </row>
    <row r="156" spans="1:12" ht="16.5" customHeight="1" outlineLevel="1" x14ac:dyDescent="0.3">
      <c r="A156" s="8"/>
      <c r="B156" s="9" t="s">
        <v>144</v>
      </c>
      <c r="C156" s="10" t="s">
        <v>278</v>
      </c>
      <c r="D156" s="10">
        <v>700</v>
      </c>
      <c r="E156" s="10" t="s">
        <v>145</v>
      </c>
      <c r="F156" s="11">
        <v>70</v>
      </c>
      <c r="G156" s="21">
        <f t="shared" si="27"/>
        <v>0.35000000000000003</v>
      </c>
      <c r="H156" s="31">
        <f t="shared" si="28"/>
        <v>35000</v>
      </c>
      <c r="I156" s="23">
        <f t="shared" si="21"/>
        <v>3.8500000000000006E-2</v>
      </c>
      <c r="J156" s="32">
        <f t="shared" si="22"/>
        <v>3.1E-2</v>
      </c>
      <c r="K156" s="32">
        <f t="shared" si="29"/>
        <v>8.0600000000000005E-2</v>
      </c>
      <c r="L156" s="49">
        <f t="shared" si="30"/>
        <v>0.60000000000000009</v>
      </c>
    </row>
    <row r="157" spans="1:12" ht="16.5" customHeight="1" outlineLevel="1" x14ac:dyDescent="0.3">
      <c r="A157" s="8"/>
      <c r="B157" s="9" t="s">
        <v>144</v>
      </c>
      <c r="C157" s="10" t="s">
        <v>278</v>
      </c>
      <c r="D157" s="10">
        <v>500</v>
      </c>
      <c r="E157" s="10" t="s">
        <v>123</v>
      </c>
      <c r="F157" s="11">
        <v>89</v>
      </c>
      <c r="G157" s="21">
        <f t="shared" si="27"/>
        <v>0.44499999999999995</v>
      </c>
      <c r="H157" s="31">
        <f t="shared" si="28"/>
        <v>25000</v>
      </c>
      <c r="I157" s="23">
        <f t="shared" si="21"/>
        <v>4.8949999999999994E-2</v>
      </c>
      <c r="J157" s="32">
        <f t="shared" si="22"/>
        <v>4.3400000000000001E-2</v>
      </c>
      <c r="K157" s="32">
        <f t="shared" si="29"/>
        <v>0.11284</v>
      </c>
      <c r="L157" s="49">
        <f t="shared" si="30"/>
        <v>0.70000000000000007</v>
      </c>
    </row>
    <row r="158" spans="1:12" ht="16.5" customHeight="1" outlineLevel="1" x14ac:dyDescent="0.3">
      <c r="A158" s="8"/>
      <c r="B158" s="9" t="s">
        <v>144</v>
      </c>
      <c r="C158" s="10" t="s">
        <v>278</v>
      </c>
      <c r="D158" s="10">
        <v>350</v>
      </c>
      <c r="E158" s="10" t="s">
        <v>143</v>
      </c>
      <c r="F158" s="11">
        <v>110</v>
      </c>
      <c r="G158" s="21">
        <f t="shared" si="27"/>
        <v>0.55000000000000004</v>
      </c>
      <c r="H158" s="31">
        <f t="shared" si="28"/>
        <v>17500</v>
      </c>
      <c r="I158" s="23">
        <f t="shared" si="21"/>
        <v>6.0500000000000005E-2</v>
      </c>
      <c r="J158" s="32">
        <f t="shared" si="22"/>
        <v>6.2E-2</v>
      </c>
      <c r="K158" s="32">
        <f t="shared" si="29"/>
        <v>0.16120000000000001</v>
      </c>
      <c r="L158" s="49">
        <f t="shared" si="30"/>
        <v>0.9</v>
      </c>
    </row>
    <row r="159" spans="1:12" ht="27" customHeight="1" x14ac:dyDescent="0.25">
      <c r="A159" s="12" t="s">
        <v>254</v>
      </c>
      <c r="B159" s="18"/>
      <c r="C159" s="13" t="s">
        <v>242</v>
      </c>
      <c r="D159" s="14" t="s">
        <v>243</v>
      </c>
      <c r="E159" s="13" t="s">
        <v>244</v>
      </c>
      <c r="F159" s="15" t="s">
        <v>245</v>
      </c>
      <c r="G159" s="22" t="s">
        <v>246</v>
      </c>
      <c r="I159" s="23" t="e">
        <f t="shared" si="21"/>
        <v>#VALUE!</v>
      </c>
      <c r="J159" s="32" t="e">
        <f t="shared" si="22"/>
        <v>#VALUE!</v>
      </c>
      <c r="K159" s="32" t="e">
        <f t="shared" si="29"/>
        <v>#DIV/0!</v>
      </c>
      <c r="L159" s="48" t="s">
        <v>310</v>
      </c>
    </row>
    <row r="160" spans="1:12" ht="16.5" customHeight="1" outlineLevel="1" x14ac:dyDescent="0.3">
      <c r="A160" s="8"/>
      <c r="B160" s="9" t="s">
        <v>146</v>
      </c>
      <c r="C160" s="10" t="s">
        <v>283</v>
      </c>
      <c r="D160" s="10">
        <v>500</v>
      </c>
      <c r="E160" s="10" t="s">
        <v>123</v>
      </c>
      <c r="F160" s="11">
        <v>99</v>
      </c>
      <c r="G160" s="21">
        <f t="shared" ref="G160" si="31">SUM(F160/1000)*5</f>
        <v>0.495</v>
      </c>
      <c r="H160" s="31">
        <f>SUM(D160*50)</f>
        <v>25000</v>
      </c>
      <c r="I160" s="23">
        <f t="shared" si="21"/>
        <v>5.4449999999999998E-2</v>
      </c>
      <c r="J160" s="32">
        <f t="shared" si="22"/>
        <v>4.3400000000000001E-2</v>
      </c>
      <c r="K160" s="32">
        <f t="shared" si="29"/>
        <v>0.11284</v>
      </c>
      <c r="L160" s="49">
        <f t="shared" si="30"/>
        <v>0.8</v>
      </c>
    </row>
    <row r="161" spans="1:12" s="4" customFormat="1" ht="30.6" customHeight="1" x14ac:dyDescent="0.3">
      <c r="A161" s="41" t="s">
        <v>255</v>
      </c>
      <c r="B161" s="42"/>
      <c r="C161" s="13" t="s">
        <v>242</v>
      </c>
      <c r="D161" s="14" t="s">
        <v>243</v>
      </c>
      <c r="E161" s="13" t="s">
        <v>244</v>
      </c>
      <c r="F161" s="15" t="s">
        <v>245</v>
      </c>
      <c r="G161" s="22" t="s">
        <v>246</v>
      </c>
      <c r="H161" s="31"/>
      <c r="I161" s="23" t="e">
        <f t="shared" si="21"/>
        <v>#VALUE!</v>
      </c>
      <c r="J161" s="32" t="e">
        <f t="shared" si="22"/>
        <v>#VALUE!</v>
      </c>
      <c r="K161" s="32" t="e">
        <f t="shared" si="29"/>
        <v>#DIV/0!</v>
      </c>
      <c r="L161" s="48" t="s">
        <v>310</v>
      </c>
    </row>
    <row r="162" spans="1:12" ht="16.5" customHeight="1" outlineLevel="1" x14ac:dyDescent="0.3">
      <c r="A162" s="8"/>
      <c r="B162" s="9" t="s">
        <v>147</v>
      </c>
      <c r="C162" s="10" t="s">
        <v>292</v>
      </c>
      <c r="D162" s="10">
        <v>500</v>
      </c>
      <c r="E162" s="10" t="s">
        <v>123</v>
      </c>
      <c r="F162" s="11">
        <v>156</v>
      </c>
      <c r="G162" s="21">
        <f t="shared" ref="G162:G165" si="32">SUM(F162/1000)*5</f>
        <v>0.78</v>
      </c>
      <c r="H162" s="31">
        <f>SUM(D162*50)</f>
        <v>25000</v>
      </c>
      <c r="I162" s="23">
        <f t="shared" si="21"/>
        <v>8.5800000000000001E-2</v>
      </c>
      <c r="J162" s="32">
        <f t="shared" si="22"/>
        <v>4.3400000000000001E-2</v>
      </c>
      <c r="K162" s="32">
        <f t="shared" si="29"/>
        <v>0.11284</v>
      </c>
      <c r="L162" s="49">
        <f t="shared" si="30"/>
        <v>1.1000000000000001</v>
      </c>
    </row>
    <row r="163" spans="1:12" ht="16.5" customHeight="1" outlineLevel="1" x14ac:dyDescent="0.3">
      <c r="A163" s="8"/>
      <c r="B163" s="9" t="s">
        <v>148</v>
      </c>
      <c r="C163" s="10" t="s">
        <v>283</v>
      </c>
      <c r="D163" s="10">
        <v>500</v>
      </c>
      <c r="E163" s="10" t="s">
        <v>123</v>
      </c>
      <c r="F163" s="11">
        <v>143</v>
      </c>
      <c r="G163" s="21">
        <f t="shared" si="32"/>
        <v>0.71499999999999997</v>
      </c>
      <c r="H163" s="31">
        <f>SUM(D163*50)</f>
        <v>25000</v>
      </c>
      <c r="I163" s="23">
        <f t="shared" si="21"/>
        <v>7.8649999999999998E-2</v>
      </c>
      <c r="J163" s="32">
        <f t="shared" si="22"/>
        <v>4.3400000000000001E-2</v>
      </c>
      <c r="K163" s="32">
        <f t="shared" si="29"/>
        <v>0.11284</v>
      </c>
      <c r="L163" s="49">
        <f t="shared" si="30"/>
        <v>1</v>
      </c>
    </row>
    <row r="164" spans="1:12" ht="16.5" customHeight="1" outlineLevel="1" x14ac:dyDescent="0.3">
      <c r="A164" s="8"/>
      <c r="B164" s="9" t="s">
        <v>149</v>
      </c>
      <c r="C164" s="10" t="s">
        <v>290</v>
      </c>
      <c r="D164" s="10">
        <v>400</v>
      </c>
      <c r="E164" s="10" t="s">
        <v>119</v>
      </c>
      <c r="F164" s="11">
        <v>283</v>
      </c>
      <c r="G164" s="21">
        <f t="shared" si="32"/>
        <v>1.4149999999999998</v>
      </c>
      <c r="H164" s="31">
        <f>SUM(D164*50)</f>
        <v>20000</v>
      </c>
      <c r="I164" s="23">
        <f t="shared" si="21"/>
        <v>0.15564999999999998</v>
      </c>
      <c r="J164" s="32">
        <f t="shared" si="22"/>
        <v>5.425E-2</v>
      </c>
      <c r="K164" s="32">
        <f t="shared" si="29"/>
        <v>0.14105000000000001</v>
      </c>
      <c r="L164" s="49">
        <f t="shared" si="30"/>
        <v>1.8</v>
      </c>
    </row>
    <row r="165" spans="1:12" ht="16.5" customHeight="1" outlineLevel="1" x14ac:dyDescent="0.3">
      <c r="A165" s="8"/>
      <c r="B165" s="9" t="s">
        <v>150</v>
      </c>
      <c r="C165" s="10" t="s">
        <v>286</v>
      </c>
      <c r="D165" s="10">
        <v>500</v>
      </c>
      <c r="E165" s="10" t="s">
        <v>123</v>
      </c>
      <c r="F165" s="11">
        <v>131</v>
      </c>
      <c r="G165" s="21">
        <f t="shared" si="32"/>
        <v>0.65500000000000003</v>
      </c>
      <c r="H165" s="31">
        <f>SUM(D165*50)</f>
        <v>25000</v>
      </c>
      <c r="I165" s="23">
        <f t="shared" si="21"/>
        <v>7.2050000000000003E-2</v>
      </c>
      <c r="J165" s="32">
        <f t="shared" si="22"/>
        <v>4.3400000000000001E-2</v>
      </c>
      <c r="K165" s="32">
        <f t="shared" si="29"/>
        <v>0.11284</v>
      </c>
      <c r="L165" s="49">
        <f t="shared" si="30"/>
        <v>0.9</v>
      </c>
    </row>
    <row r="166" spans="1:12" ht="27" customHeight="1" x14ac:dyDescent="0.25">
      <c r="A166" s="12" t="s">
        <v>256</v>
      </c>
      <c r="B166" s="18"/>
      <c r="C166" s="13" t="s">
        <v>242</v>
      </c>
      <c r="D166" s="14" t="s">
        <v>243</v>
      </c>
      <c r="E166" s="13" t="s">
        <v>244</v>
      </c>
      <c r="F166" s="15" t="s">
        <v>245</v>
      </c>
      <c r="G166" s="22" t="s">
        <v>246</v>
      </c>
      <c r="I166" s="23" t="e">
        <f t="shared" si="21"/>
        <v>#VALUE!</v>
      </c>
      <c r="J166" s="32" t="e">
        <f t="shared" si="22"/>
        <v>#VALUE!</v>
      </c>
      <c r="K166" s="32" t="e">
        <f t="shared" si="29"/>
        <v>#DIV/0!</v>
      </c>
      <c r="L166" s="48" t="s">
        <v>310</v>
      </c>
    </row>
    <row r="167" spans="1:12" ht="16.5" customHeight="1" outlineLevel="1" x14ac:dyDescent="0.3">
      <c r="A167" s="8"/>
      <c r="B167" s="9" t="s">
        <v>151</v>
      </c>
      <c r="C167" s="10" t="s">
        <v>277</v>
      </c>
      <c r="D167" s="10">
        <v>500</v>
      </c>
      <c r="E167" s="10" t="s">
        <v>123</v>
      </c>
      <c r="F167" s="11">
        <v>216</v>
      </c>
      <c r="G167" s="21">
        <f t="shared" ref="G167" si="33">SUM(F167/1000)*5</f>
        <v>1.08</v>
      </c>
      <c r="H167" s="31">
        <f>SUM(D167*50)</f>
        <v>25000</v>
      </c>
      <c r="I167" s="23">
        <f t="shared" si="21"/>
        <v>0.1188</v>
      </c>
      <c r="J167" s="32">
        <f t="shared" si="22"/>
        <v>4.3400000000000001E-2</v>
      </c>
      <c r="K167" s="32">
        <f t="shared" si="29"/>
        <v>0.11284</v>
      </c>
      <c r="L167" s="49">
        <f t="shared" si="30"/>
        <v>1.4000000000000001</v>
      </c>
    </row>
    <row r="168" spans="1:12" ht="27" customHeight="1" x14ac:dyDescent="0.25">
      <c r="A168" s="12" t="s">
        <v>257</v>
      </c>
      <c r="B168" s="18"/>
      <c r="C168" s="13" t="s">
        <v>242</v>
      </c>
      <c r="D168" s="14" t="s">
        <v>243</v>
      </c>
      <c r="E168" s="13" t="s">
        <v>244</v>
      </c>
      <c r="F168" s="15" t="s">
        <v>245</v>
      </c>
      <c r="G168" s="22" t="s">
        <v>246</v>
      </c>
      <c r="I168" s="23" t="e">
        <f t="shared" si="21"/>
        <v>#VALUE!</v>
      </c>
      <c r="J168" s="32" t="e">
        <f t="shared" si="22"/>
        <v>#VALUE!</v>
      </c>
      <c r="K168" s="32" t="e">
        <f t="shared" si="29"/>
        <v>#DIV/0!</v>
      </c>
      <c r="L168" s="48" t="s">
        <v>310</v>
      </c>
    </row>
    <row r="169" spans="1:12" ht="16.5" customHeight="1" outlineLevel="1" x14ac:dyDescent="0.3">
      <c r="A169" s="8"/>
      <c r="B169" s="9" t="s">
        <v>152</v>
      </c>
      <c r="C169" s="10" t="s">
        <v>278</v>
      </c>
      <c r="D169" s="10">
        <v>1750</v>
      </c>
      <c r="E169" s="10" t="s">
        <v>153</v>
      </c>
      <c r="F169" s="11">
        <v>115</v>
      </c>
      <c r="G169" s="21">
        <f t="shared" ref="G169:G176" si="34">SUM(F169/1000)*5</f>
        <v>0.57500000000000007</v>
      </c>
      <c r="H169" s="31">
        <f t="shared" ref="H169:H176" si="35">SUM(D169*50)</f>
        <v>87500</v>
      </c>
      <c r="I169" s="23">
        <f t="shared" si="21"/>
        <v>6.3250000000000015E-2</v>
      </c>
      <c r="J169" s="32">
        <f t="shared" si="22"/>
        <v>1.24E-2</v>
      </c>
      <c r="K169" s="32">
        <f t="shared" si="29"/>
        <v>3.2239999999999998E-2</v>
      </c>
      <c r="L169" s="49">
        <f t="shared" si="30"/>
        <v>0.70000000000000007</v>
      </c>
    </row>
    <row r="170" spans="1:12" ht="16.5" customHeight="1" outlineLevel="1" x14ac:dyDescent="0.3">
      <c r="A170" s="8"/>
      <c r="B170" s="9" t="s">
        <v>152</v>
      </c>
      <c r="C170" s="10" t="s">
        <v>278</v>
      </c>
      <c r="D170" s="10">
        <v>1500</v>
      </c>
      <c r="E170" s="10" t="s">
        <v>22</v>
      </c>
      <c r="F170" s="11">
        <v>129</v>
      </c>
      <c r="G170" s="21">
        <f t="shared" si="34"/>
        <v>0.64500000000000002</v>
      </c>
      <c r="H170" s="31">
        <f t="shared" si="35"/>
        <v>75000</v>
      </c>
      <c r="I170" s="23">
        <f t="shared" si="21"/>
        <v>7.0949999999999999E-2</v>
      </c>
      <c r="J170" s="32">
        <f t="shared" si="22"/>
        <v>1.4466666666666666E-2</v>
      </c>
      <c r="K170" s="32">
        <f t="shared" si="29"/>
        <v>3.7613333333333332E-2</v>
      </c>
      <c r="L170" s="49">
        <f t="shared" si="30"/>
        <v>0.8</v>
      </c>
    </row>
    <row r="171" spans="1:12" ht="16.5" customHeight="1" outlineLevel="1" x14ac:dyDescent="0.3">
      <c r="A171" s="8"/>
      <c r="B171" s="9" t="s">
        <v>154</v>
      </c>
      <c r="C171" s="10" t="s">
        <v>273</v>
      </c>
      <c r="D171" s="10">
        <v>1750</v>
      </c>
      <c r="E171" s="10" t="s">
        <v>153</v>
      </c>
      <c r="F171" s="11">
        <v>78</v>
      </c>
      <c r="G171" s="21">
        <f t="shared" si="34"/>
        <v>0.39</v>
      </c>
      <c r="H171" s="31">
        <f t="shared" si="35"/>
        <v>87500</v>
      </c>
      <c r="I171" s="23">
        <f t="shared" si="21"/>
        <v>4.2900000000000001E-2</v>
      </c>
      <c r="J171" s="32">
        <f t="shared" si="22"/>
        <v>1.24E-2</v>
      </c>
      <c r="K171" s="32">
        <f t="shared" si="29"/>
        <v>3.2239999999999998E-2</v>
      </c>
      <c r="L171" s="49">
        <f t="shared" si="30"/>
        <v>0.5</v>
      </c>
    </row>
    <row r="172" spans="1:12" ht="16.5" customHeight="1" outlineLevel="1" x14ac:dyDescent="0.3">
      <c r="A172" s="8"/>
      <c r="B172" s="9" t="s">
        <v>154</v>
      </c>
      <c r="C172" s="10" t="s">
        <v>273</v>
      </c>
      <c r="D172" s="10">
        <v>1500</v>
      </c>
      <c r="E172" s="10" t="s">
        <v>22</v>
      </c>
      <c r="F172" s="11">
        <v>93</v>
      </c>
      <c r="G172" s="21">
        <f t="shared" si="34"/>
        <v>0.46499999999999997</v>
      </c>
      <c r="H172" s="31">
        <f t="shared" si="35"/>
        <v>75000</v>
      </c>
      <c r="I172" s="23">
        <f t="shared" si="21"/>
        <v>5.1149999999999994E-2</v>
      </c>
      <c r="J172" s="32">
        <f t="shared" si="22"/>
        <v>1.4466666666666666E-2</v>
      </c>
      <c r="K172" s="32">
        <f t="shared" si="29"/>
        <v>3.7613333333333332E-2</v>
      </c>
      <c r="L172" s="49">
        <f t="shared" si="30"/>
        <v>0.60000000000000009</v>
      </c>
    </row>
    <row r="173" spans="1:12" ht="16.5" customHeight="1" outlineLevel="1" x14ac:dyDescent="0.3">
      <c r="A173" s="8"/>
      <c r="B173" s="9" t="s">
        <v>155</v>
      </c>
      <c r="C173" s="10" t="s">
        <v>277</v>
      </c>
      <c r="D173" s="10">
        <v>1750</v>
      </c>
      <c r="E173" s="10" t="s">
        <v>153</v>
      </c>
      <c r="F173" s="11">
        <v>78</v>
      </c>
      <c r="G173" s="21">
        <f t="shared" si="34"/>
        <v>0.39</v>
      </c>
      <c r="H173" s="31">
        <f t="shared" si="35"/>
        <v>87500</v>
      </c>
      <c r="I173" s="23">
        <f t="shared" si="21"/>
        <v>4.2900000000000001E-2</v>
      </c>
      <c r="J173" s="32">
        <f t="shared" si="22"/>
        <v>1.24E-2</v>
      </c>
      <c r="K173" s="32">
        <f t="shared" si="29"/>
        <v>3.2239999999999998E-2</v>
      </c>
      <c r="L173" s="49">
        <f t="shared" si="30"/>
        <v>0.5</v>
      </c>
    </row>
    <row r="174" spans="1:12" ht="16.5" customHeight="1" outlineLevel="1" x14ac:dyDescent="0.3">
      <c r="A174" s="8"/>
      <c r="B174" s="9" t="s">
        <v>155</v>
      </c>
      <c r="C174" s="10" t="s">
        <v>277</v>
      </c>
      <c r="D174" s="10">
        <v>1500</v>
      </c>
      <c r="E174" s="10" t="s">
        <v>22</v>
      </c>
      <c r="F174" s="11">
        <v>93</v>
      </c>
      <c r="G174" s="21">
        <f t="shared" si="34"/>
        <v>0.46499999999999997</v>
      </c>
      <c r="H174" s="31">
        <f t="shared" si="35"/>
        <v>75000</v>
      </c>
      <c r="I174" s="23">
        <f t="shared" si="21"/>
        <v>5.1149999999999994E-2</v>
      </c>
      <c r="J174" s="32">
        <f t="shared" si="22"/>
        <v>1.4466666666666666E-2</v>
      </c>
      <c r="K174" s="32">
        <f t="shared" si="29"/>
        <v>3.7613333333333332E-2</v>
      </c>
      <c r="L174" s="49">
        <f t="shared" si="30"/>
        <v>0.60000000000000009</v>
      </c>
    </row>
    <row r="175" spans="1:12" ht="16.5" customHeight="1" outlineLevel="1" x14ac:dyDescent="0.3">
      <c r="A175" s="8"/>
      <c r="B175" s="9" t="s">
        <v>156</v>
      </c>
      <c r="C175" s="10" t="s">
        <v>287</v>
      </c>
      <c r="D175" s="10">
        <v>1750</v>
      </c>
      <c r="E175" s="10" t="s">
        <v>153</v>
      </c>
      <c r="F175" s="11">
        <v>84</v>
      </c>
      <c r="G175" s="21">
        <f t="shared" si="34"/>
        <v>0.42000000000000004</v>
      </c>
      <c r="H175" s="31">
        <f t="shared" si="35"/>
        <v>87500</v>
      </c>
      <c r="I175" s="23">
        <f t="shared" si="21"/>
        <v>4.6200000000000005E-2</v>
      </c>
      <c r="J175" s="32">
        <f t="shared" si="22"/>
        <v>1.24E-2</v>
      </c>
      <c r="K175" s="32">
        <f t="shared" si="29"/>
        <v>3.2239999999999998E-2</v>
      </c>
      <c r="L175" s="49">
        <f t="shared" si="30"/>
        <v>0.60000000000000009</v>
      </c>
    </row>
    <row r="176" spans="1:12" ht="16.5" customHeight="1" outlineLevel="1" x14ac:dyDescent="0.3">
      <c r="A176" s="8"/>
      <c r="B176" s="9" t="s">
        <v>156</v>
      </c>
      <c r="C176" s="10" t="s">
        <v>287</v>
      </c>
      <c r="D176" s="10">
        <v>1500</v>
      </c>
      <c r="E176" s="10" t="s">
        <v>22</v>
      </c>
      <c r="F176" s="11">
        <v>99</v>
      </c>
      <c r="G176" s="21">
        <f t="shared" si="34"/>
        <v>0.495</v>
      </c>
      <c r="H176" s="31">
        <f t="shared" si="35"/>
        <v>75000</v>
      </c>
      <c r="I176" s="23">
        <f t="shared" si="21"/>
        <v>5.4449999999999998E-2</v>
      </c>
      <c r="J176" s="32">
        <f t="shared" si="22"/>
        <v>1.4466666666666666E-2</v>
      </c>
      <c r="K176" s="32">
        <f t="shared" si="29"/>
        <v>3.7613333333333332E-2</v>
      </c>
      <c r="L176" s="49">
        <f t="shared" si="30"/>
        <v>0.70000000000000007</v>
      </c>
    </row>
    <row r="177" spans="1:12" ht="27" customHeight="1" x14ac:dyDescent="0.25">
      <c r="A177" s="12" t="s">
        <v>264</v>
      </c>
      <c r="B177" s="18"/>
      <c r="C177" s="13" t="s">
        <v>242</v>
      </c>
      <c r="D177" s="14" t="s">
        <v>243</v>
      </c>
      <c r="E177" s="13" t="s">
        <v>244</v>
      </c>
      <c r="F177" s="15" t="s">
        <v>245</v>
      </c>
      <c r="G177" s="22" t="s">
        <v>246</v>
      </c>
      <c r="I177" s="23" t="e">
        <f t="shared" si="21"/>
        <v>#VALUE!</v>
      </c>
      <c r="J177" s="32" t="e">
        <f t="shared" si="22"/>
        <v>#VALUE!</v>
      </c>
      <c r="K177" s="32" t="e">
        <f t="shared" si="29"/>
        <v>#DIV/0!</v>
      </c>
      <c r="L177" s="48" t="s">
        <v>310</v>
      </c>
    </row>
    <row r="178" spans="1:12" ht="16.5" customHeight="1" outlineLevel="1" x14ac:dyDescent="0.3">
      <c r="A178" s="8"/>
      <c r="B178" s="9" t="s">
        <v>157</v>
      </c>
      <c r="C178" s="10" t="s">
        <v>273</v>
      </c>
      <c r="D178" s="10">
        <v>3000</v>
      </c>
      <c r="E178" s="10" t="s">
        <v>158</v>
      </c>
      <c r="F178" s="11">
        <v>153</v>
      </c>
      <c r="G178" s="21">
        <f t="shared" ref="G178:G179" si="36">SUM(F178/1000)*5</f>
        <v>0.76500000000000001</v>
      </c>
      <c r="H178" s="31">
        <f>SUM(D178*50)</f>
        <v>150000</v>
      </c>
      <c r="I178" s="23">
        <f t="shared" si="21"/>
        <v>8.4150000000000003E-2</v>
      </c>
      <c r="J178" s="32">
        <f t="shared" si="22"/>
        <v>7.2333333333333329E-3</v>
      </c>
      <c r="K178" s="32">
        <f t="shared" si="29"/>
        <v>1.8806666666666666E-2</v>
      </c>
      <c r="L178" s="49">
        <f t="shared" si="30"/>
        <v>0.9</v>
      </c>
    </row>
    <row r="179" spans="1:12" ht="16.5" customHeight="1" outlineLevel="1" x14ac:dyDescent="0.3">
      <c r="A179" s="8"/>
      <c r="B179" s="9" t="s">
        <v>159</v>
      </c>
      <c r="C179" s="10" t="s">
        <v>38</v>
      </c>
      <c r="D179" s="10">
        <v>3000</v>
      </c>
      <c r="E179" s="10" t="s">
        <v>158</v>
      </c>
      <c r="F179" s="11">
        <v>116</v>
      </c>
      <c r="G179" s="21">
        <f t="shared" si="36"/>
        <v>0.58000000000000007</v>
      </c>
      <c r="H179" s="31">
        <f>SUM(D179*50)</f>
        <v>150000</v>
      </c>
      <c r="I179" s="23">
        <f t="shared" si="21"/>
        <v>6.3800000000000009E-2</v>
      </c>
      <c r="J179" s="32">
        <f t="shared" si="22"/>
        <v>7.2333333333333329E-3</v>
      </c>
      <c r="K179" s="32">
        <f t="shared" si="29"/>
        <v>1.8806666666666666E-2</v>
      </c>
      <c r="L179" s="49">
        <f t="shared" si="30"/>
        <v>0.70000000000000007</v>
      </c>
    </row>
    <row r="180" spans="1:12" ht="27" customHeight="1" x14ac:dyDescent="0.25">
      <c r="A180" s="12" t="s">
        <v>258</v>
      </c>
      <c r="B180" s="18"/>
      <c r="C180" s="13" t="s">
        <v>242</v>
      </c>
      <c r="D180" s="14" t="s">
        <v>243</v>
      </c>
      <c r="E180" s="13" t="s">
        <v>244</v>
      </c>
      <c r="F180" s="15" t="s">
        <v>245</v>
      </c>
      <c r="G180" s="22" t="s">
        <v>246</v>
      </c>
      <c r="I180" s="23" t="e">
        <f t="shared" si="21"/>
        <v>#VALUE!</v>
      </c>
      <c r="J180" s="32" t="e">
        <f t="shared" si="22"/>
        <v>#VALUE!</v>
      </c>
      <c r="K180" s="32" t="e">
        <f t="shared" si="29"/>
        <v>#DIV/0!</v>
      </c>
      <c r="L180" s="48" t="s">
        <v>310</v>
      </c>
    </row>
    <row r="181" spans="1:12" ht="16.5" customHeight="1" outlineLevel="1" x14ac:dyDescent="0.3">
      <c r="A181" s="8"/>
      <c r="B181" s="9" t="s">
        <v>160</v>
      </c>
      <c r="C181" s="10" t="s">
        <v>2</v>
      </c>
      <c r="D181" s="10">
        <v>50</v>
      </c>
      <c r="E181" s="10" t="s">
        <v>161</v>
      </c>
      <c r="F181" s="11">
        <v>3500</v>
      </c>
      <c r="G181" s="21">
        <f t="shared" ref="G181:G186" si="37">SUM(F181/1000)*5</f>
        <v>17.5</v>
      </c>
      <c r="H181" s="31">
        <f t="shared" ref="H181:H186" si="38">SUM(D181*50)</f>
        <v>2500</v>
      </c>
      <c r="I181" s="23">
        <f t="shared" si="21"/>
        <v>1.925</v>
      </c>
      <c r="J181" s="32">
        <f t="shared" si="22"/>
        <v>0.434</v>
      </c>
      <c r="K181" s="32">
        <f t="shared" si="29"/>
        <v>1.1284000000000001</v>
      </c>
      <c r="L181" s="49">
        <f t="shared" si="30"/>
        <v>21</v>
      </c>
    </row>
    <row r="182" spans="1:12" ht="16.5" customHeight="1" outlineLevel="1" x14ac:dyDescent="0.3">
      <c r="A182" s="8"/>
      <c r="B182" s="9" t="s">
        <v>160</v>
      </c>
      <c r="C182" s="10" t="s">
        <v>2</v>
      </c>
      <c r="D182" s="10">
        <v>44</v>
      </c>
      <c r="E182" s="10" t="s">
        <v>162</v>
      </c>
      <c r="F182" s="11">
        <v>3650</v>
      </c>
      <c r="G182" s="21">
        <f t="shared" si="37"/>
        <v>18.25</v>
      </c>
      <c r="H182" s="31">
        <f t="shared" si="38"/>
        <v>2200</v>
      </c>
      <c r="I182" s="23">
        <f t="shared" si="21"/>
        <v>2.0074999999999998</v>
      </c>
      <c r="J182" s="32">
        <f t="shared" si="22"/>
        <v>0.49318181818181817</v>
      </c>
      <c r="K182" s="32">
        <f t="shared" si="29"/>
        <v>1.2822727272727272</v>
      </c>
      <c r="L182" s="49">
        <f t="shared" si="30"/>
        <v>22.1</v>
      </c>
    </row>
    <row r="183" spans="1:12" ht="16.5" customHeight="1" outlineLevel="1" x14ac:dyDescent="0.3">
      <c r="A183" s="8"/>
      <c r="B183" s="9" t="s">
        <v>163</v>
      </c>
      <c r="C183" s="10" t="s">
        <v>284</v>
      </c>
      <c r="D183" s="10">
        <v>50</v>
      </c>
      <c r="E183" s="10" t="s">
        <v>161</v>
      </c>
      <c r="F183" s="11">
        <v>3500</v>
      </c>
      <c r="G183" s="21">
        <f t="shared" si="37"/>
        <v>17.5</v>
      </c>
      <c r="H183" s="31">
        <f t="shared" si="38"/>
        <v>2500</v>
      </c>
      <c r="I183" s="23">
        <f t="shared" si="21"/>
        <v>1.925</v>
      </c>
      <c r="J183" s="32">
        <f t="shared" si="22"/>
        <v>0.434</v>
      </c>
      <c r="K183" s="32">
        <f t="shared" si="29"/>
        <v>1.1284000000000001</v>
      </c>
      <c r="L183" s="49">
        <f t="shared" si="30"/>
        <v>21</v>
      </c>
    </row>
    <row r="184" spans="1:12" ht="16.5" customHeight="1" outlineLevel="1" x14ac:dyDescent="0.3">
      <c r="A184" s="8"/>
      <c r="B184" s="9" t="s">
        <v>163</v>
      </c>
      <c r="C184" s="10" t="s">
        <v>284</v>
      </c>
      <c r="D184" s="10">
        <v>44</v>
      </c>
      <c r="E184" s="10" t="s">
        <v>162</v>
      </c>
      <c r="F184" s="11">
        <v>3750</v>
      </c>
      <c r="G184" s="21">
        <f t="shared" si="37"/>
        <v>18.75</v>
      </c>
      <c r="H184" s="31">
        <f t="shared" si="38"/>
        <v>2200</v>
      </c>
      <c r="I184" s="23">
        <f t="shared" si="21"/>
        <v>2.0625</v>
      </c>
      <c r="J184" s="32">
        <f t="shared" si="22"/>
        <v>0.49318181818181817</v>
      </c>
      <c r="K184" s="32">
        <f t="shared" si="29"/>
        <v>1.2822727272727272</v>
      </c>
      <c r="L184" s="49">
        <f t="shared" si="30"/>
        <v>22.6</v>
      </c>
    </row>
    <row r="185" spans="1:12" ht="16.5" customHeight="1" outlineLevel="1" x14ac:dyDescent="0.3">
      <c r="A185" s="8"/>
      <c r="B185" s="9" t="s">
        <v>164</v>
      </c>
      <c r="C185" s="10" t="s">
        <v>289</v>
      </c>
      <c r="D185" s="10">
        <v>50</v>
      </c>
      <c r="E185" s="10" t="s">
        <v>161</v>
      </c>
      <c r="F185" s="11">
        <v>3750</v>
      </c>
      <c r="G185" s="21">
        <f t="shared" si="37"/>
        <v>18.75</v>
      </c>
      <c r="H185" s="31">
        <f t="shared" si="38"/>
        <v>2500</v>
      </c>
      <c r="I185" s="23">
        <f t="shared" si="21"/>
        <v>2.0625</v>
      </c>
      <c r="J185" s="32">
        <f t="shared" si="22"/>
        <v>0.434</v>
      </c>
      <c r="K185" s="32">
        <f t="shared" ref="K185:K205" si="39">SUM(2821/H185)</f>
        <v>1.1284000000000001</v>
      </c>
      <c r="L185" s="49">
        <f t="shared" si="30"/>
        <v>22.400000000000002</v>
      </c>
    </row>
    <row r="186" spans="1:12" ht="16.5" customHeight="1" outlineLevel="1" x14ac:dyDescent="0.3">
      <c r="A186" s="8"/>
      <c r="B186" s="9" t="s">
        <v>164</v>
      </c>
      <c r="C186" s="10" t="s">
        <v>289</v>
      </c>
      <c r="D186" s="10">
        <v>44</v>
      </c>
      <c r="E186" s="10" t="s">
        <v>162</v>
      </c>
      <c r="F186" s="11">
        <v>4000</v>
      </c>
      <c r="G186" s="21">
        <f t="shared" si="37"/>
        <v>20</v>
      </c>
      <c r="H186" s="31">
        <f t="shared" si="38"/>
        <v>2200</v>
      </c>
      <c r="I186" s="23">
        <f t="shared" si="21"/>
        <v>2.2000000000000002</v>
      </c>
      <c r="J186" s="32">
        <f t="shared" si="22"/>
        <v>0.49318181818181817</v>
      </c>
      <c r="K186" s="32">
        <f t="shared" si="39"/>
        <v>1.2822727272727272</v>
      </c>
      <c r="L186" s="49">
        <f t="shared" si="30"/>
        <v>24</v>
      </c>
    </row>
    <row r="187" spans="1:12" ht="30.6" customHeight="1" x14ac:dyDescent="0.25">
      <c r="A187" s="39" t="s">
        <v>259</v>
      </c>
      <c r="B187" s="40"/>
      <c r="C187" s="13" t="s">
        <v>242</v>
      </c>
      <c r="D187" s="14" t="s">
        <v>243</v>
      </c>
      <c r="E187" s="13" t="s">
        <v>244</v>
      </c>
      <c r="F187" s="15" t="s">
        <v>245</v>
      </c>
      <c r="G187" s="22" t="s">
        <v>246</v>
      </c>
      <c r="I187" s="23" t="e">
        <f t="shared" si="21"/>
        <v>#VALUE!</v>
      </c>
      <c r="J187" s="32" t="e">
        <f t="shared" si="22"/>
        <v>#VALUE!</v>
      </c>
      <c r="K187" s="32" t="e">
        <f t="shared" si="39"/>
        <v>#DIV/0!</v>
      </c>
      <c r="L187" s="48" t="s">
        <v>310</v>
      </c>
    </row>
    <row r="188" spans="1:12" ht="16.5" customHeight="1" outlineLevel="1" x14ac:dyDescent="0.3">
      <c r="A188" s="8"/>
      <c r="B188" s="9" t="s">
        <v>165</v>
      </c>
      <c r="C188" s="10" t="s">
        <v>277</v>
      </c>
      <c r="D188" s="10">
        <v>44</v>
      </c>
      <c r="E188" s="10" t="s">
        <v>162</v>
      </c>
      <c r="F188" s="11">
        <v>3550</v>
      </c>
      <c r="G188" s="21">
        <f t="shared" ref="G188" si="40">SUM(F188/1000)*5</f>
        <v>17.75</v>
      </c>
      <c r="H188" s="31">
        <f>SUM(D188*50)</f>
        <v>2200</v>
      </c>
      <c r="I188" s="23">
        <f t="shared" si="21"/>
        <v>1.9524999999999999</v>
      </c>
      <c r="J188" s="32">
        <f t="shared" si="22"/>
        <v>0.49318181818181817</v>
      </c>
      <c r="K188" s="32">
        <f t="shared" si="39"/>
        <v>1.2822727272727272</v>
      </c>
      <c r="L188" s="49">
        <f t="shared" si="30"/>
        <v>21.5</v>
      </c>
    </row>
    <row r="189" spans="1:12" ht="27" customHeight="1" x14ac:dyDescent="0.25">
      <c r="A189" s="12" t="s">
        <v>309</v>
      </c>
      <c r="B189" s="18"/>
      <c r="C189" s="13" t="s">
        <v>242</v>
      </c>
      <c r="D189" s="14" t="s">
        <v>243</v>
      </c>
      <c r="E189" s="13" t="s">
        <v>244</v>
      </c>
      <c r="F189" s="15" t="s">
        <v>245</v>
      </c>
      <c r="G189" s="22" t="s">
        <v>246</v>
      </c>
      <c r="I189" s="23" t="e">
        <f t="shared" si="21"/>
        <v>#VALUE!</v>
      </c>
      <c r="J189" s="32" t="e">
        <f t="shared" si="22"/>
        <v>#VALUE!</v>
      </c>
      <c r="K189" s="32" t="e">
        <f t="shared" si="39"/>
        <v>#DIV/0!</v>
      </c>
      <c r="L189" s="48" t="s">
        <v>310</v>
      </c>
    </row>
    <row r="190" spans="1:12" ht="16.5" customHeight="1" outlineLevel="1" x14ac:dyDescent="0.3">
      <c r="A190" s="8"/>
      <c r="B190" s="9" t="s">
        <v>166</v>
      </c>
      <c r="C190" s="10" t="s">
        <v>290</v>
      </c>
      <c r="D190" s="10">
        <v>25</v>
      </c>
      <c r="E190" s="10" t="s">
        <v>161</v>
      </c>
      <c r="F190" s="11">
        <v>3100</v>
      </c>
      <c r="G190" s="21">
        <f t="shared" ref="G190:G205" si="41">SUM(F190/1000)*5</f>
        <v>15.5</v>
      </c>
      <c r="H190" s="31">
        <f t="shared" ref="H190:H205" si="42">SUM(D190*50)</f>
        <v>1250</v>
      </c>
      <c r="I190" s="23">
        <f t="shared" si="21"/>
        <v>1.7050000000000001</v>
      </c>
      <c r="J190" s="32">
        <f t="shared" si="22"/>
        <v>0.86799999999999999</v>
      </c>
      <c r="K190" s="32">
        <f t="shared" si="39"/>
        <v>2.2568000000000001</v>
      </c>
      <c r="L190" s="49">
        <f t="shared" si="30"/>
        <v>20.400000000000002</v>
      </c>
    </row>
    <row r="191" spans="1:12" ht="16.5" customHeight="1" outlineLevel="1" x14ac:dyDescent="0.3">
      <c r="A191" s="8"/>
      <c r="B191" s="9" t="s">
        <v>166</v>
      </c>
      <c r="C191" s="10" t="s">
        <v>290</v>
      </c>
      <c r="D191" s="10">
        <v>22</v>
      </c>
      <c r="E191" s="10" t="s">
        <v>162</v>
      </c>
      <c r="F191" s="11">
        <v>3350</v>
      </c>
      <c r="G191" s="21">
        <f t="shared" si="41"/>
        <v>16.75</v>
      </c>
      <c r="H191" s="31">
        <f t="shared" si="42"/>
        <v>1100</v>
      </c>
      <c r="I191" s="23">
        <f t="shared" si="21"/>
        <v>1.8425</v>
      </c>
      <c r="J191" s="32">
        <f t="shared" si="22"/>
        <v>0.98636363636363633</v>
      </c>
      <c r="K191" s="32">
        <f t="shared" si="39"/>
        <v>2.5645454545454545</v>
      </c>
      <c r="L191" s="49">
        <f t="shared" si="30"/>
        <v>22.200000000000003</v>
      </c>
    </row>
    <row r="192" spans="1:12" ht="16.5" customHeight="1" outlineLevel="1" x14ac:dyDescent="0.3">
      <c r="A192" s="8"/>
      <c r="B192" s="9" t="s">
        <v>167</v>
      </c>
      <c r="C192" s="10" t="s">
        <v>277</v>
      </c>
      <c r="D192" s="10">
        <v>25</v>
      </c>
      <c r="E192" s="10" t="s">
        <v>161</v>
      </c>
      <c r="F192" s="11">
        <v>2850</v>
      </c>
      <c r="G192" s="21">
        <f t="shared" si="41"/>
        <v>14.25</v>
      </c>
      <c r="H192" s="31">
        <f t="shared" si="42"/>
        <v>1250</v>
      </c>
      <c r="I192" s="23">
        <f t="shared" si="21"/>
        <v>1.5675000000000001</v>
      </c>
      <c r="J192" s="32">
        <f t="shared" si="22"/>
        <v>0.86799999999999999</v>
      </c>
      <c r="K192" s="32">
        <f t="shared" si="39"/>
        <v>2.2568000000000001</v>
      </c>
      <c r="L192" s="49">
        <f t="shared" si="30"/>
        <v>19</v>
      </c>
    </row>
    <row r="193" spans="1:12" ht="16.5" customHeight="1" outlineLevel="1" x14ac:dyDescent="0.3">
      <c r="A193" s="8"/>
      <c r="B193" s="9" t="s">
        <v>167</v>
      </c>
      <c r="C193" s="10" t="s">
        <v>277</v>
      </c>
      <c r="D193" s="10">
        <v>22</v>
      </c>
      <c r="E193" s="10" t="s">
        <v>162</v>
      </c>
      <c r="F193" s="11">
        <v>3350</v>
      </c>
      <c r="G193" s="21">
        <f t="shared" si="41"/>
        <v>16.75</v>
      </c>
      <c r="H193" s="31">
        <f t="shared" si="42"/>
        <v>1100</v>
      </c>
      <c r="I193" s="23">
        <f t="shared" si="21"/>
        <v>1.8425</v>
      </c>
      <c r="J193" s="32">
        <f t="shared" si="22"/>
        <v>0.98636363636363633</v>
      </c>
      <c r="K193" s="32">
        <f t="shared" si="39"/>
        <v>2.5645454545454545</v>
      </c>
      <c r="L193" s="49">
        <f t="shared" si="30"/>
        <v>22.200000000000003</v>
      </c>
    </row>
    <row r="194" spans="1:12" ht="16.5" customHeight="1" outlineLevel="1" x14ac:dyDescent="0.3">
      <c r="A194" s="8"/>
      <c r="B194" s="9" t="s">
        <v>168</v>
      </c>
      <c r="C194" s="10" t="s">
        <v>274</v>
      </c>
      <c r="D194" s="10">
        <v>25</v>
      </c>
      <c r="E194" s="10" t="s">
        <v>161</v>
      </c>
      <c r="F194" s="11">
        <v>3300</v>
      </c>
      <c r="G194" s="21">
        <f t="shared" si="41"/>
        <v>16.5</v>
      </c>
      <c r="H194" s="31">
        <f t="shared" si="42"/>
        <v>1250</v>
      </c>
      <c r="I194" s="23">
        <f t="shared" si="21"/>
        <v>1.8149999999999999</v>
      </c>
      <c r="J194" s="32">
        <f t="shared" si="22"/>
        <v>0.86799999999999999</v>
      </c>
      <c r="K194" s="32">
        <f t="shared" si="39"/>
        <v>2.2568000000000001</v>
      </c>
      <c r="L194" s="49">
        <f t="shared" si="30"/>
        <v>21.5</v>
      </c>
    </row>
    <row r="195" spans="1:12" ht="16.5" customHeight="1" outlineLevel="1" x14ac:dyDescent="0.3">
      <c r="A195" s="8"/>
      <c r="B195" s="9" t="s">
        <v>168</v>
      </c>
      <c r="C195" s="10" t="s">
        <v>274</v>
      </c>
      <c r="D195" s="10">
        <v>22</v>
      </c>
      <c r="E195" s="10" t="s">
        <v>162</v>
      </c>
      <c r="F195" s="11">
        <v>3550</v>
      </c>
      <c r="G195" s="21">
        <f t="shared" si="41"/>
        <v>17.75</v>
      </c>
      <c r="H195" s="31">
        <f t="shared" si="42"/>
        <v>1100</v>
      </c>
      <c r="I195" s="23">
        <f t="shared" si="21"/>
        <v>1.9524999999999999</v>
      </c>
      <c r="J195" s="32">
        <f t="shared" si="22"/>
        <v>0.98636363636363633</v>
      </c>
      <c r="K195" s="32">
        <f t="shared" si="39"/>
        <v>2.5645454545454545</v>
      </c>
      <c r="L195" s="49">
        <f t="shared" si="30"/>
        <v>23.3</v>
      </c>
    </row>
    <row r="196" spans="1:12" ht="16.5" customHeight="1" outlineLevel="1" x14ac:dyDescent="0.3">
      <c r="A196" s="8"/>
      <c r="B196" s="9" t="s">
        <v>169</v>
      </c>
      <c r="C196" s="10" t="s">
        <v>274</v>
      </c>
      <c r="D196" s="10">
        <v>25</v>
      </c>
      <c r="E196" s="10" t="s">
        <v>161</v>
      </c>
      <c r="F196" s="11">
        <v>2950</v>
      </c>
      <c r="G196" s="21">
        <f t="shared" si="41"/>
        <v>14.75</v>
      </c>
      <c r="H196" s="31">
        <f t="shared" si="42"/>
        <v>1250</v>
      </c>
      <c r="I196" s="23">
        <f t="shared" si="21"/>
        <v>1.6225000000000001</v>
      </c>
      <c r="J196" s="32">
        <f t="shared" si="22"/>
        <v>0.86799999999999999</v>
      </c>
      <c r="K196" s="32">
        <f t="shared" si="39"/>
        <v>2.2568000000000001</v>
      </c>
      <c r="L196" s="49">
        <f t="shared" si="30"/>
        <v>19.5</v>
      </c>
    </row>
    <row r="197" spans="1:12" ht="16.5" customHeight="1" outlineLevel="1" x14ac:dyDescent="0.3">
      <c r="A197" s="8"/>
      <c r="B197" s="9" t="s">
        <v>169</v>
      </c>
      <c r="C197" s="10" t="s">
        <v>274</v>
      </c>
      <c r="D197" s="10">
        <v>22</v>
      </c>
      <c r="E197" s="10" t="s">
        <v>162</v>
      </c>
      <c r="F197" s="11">
        <v>3100</v>
      </c>
      <c r="G197" s="21">
        <f t="shared" si="41"/>
        <v>15.5</v>
      </c>
      <c r="H197" s="31">
        <f t="shared" si="42"/>
        <v>1100</v>
      </c>
      <c r="I197" s="23">
        <f t="shared" si="21"/>
        <v>1.7050000000000001</v>
      </c>
      <c r="J197" s="32">
        <f t="shared" si="22"/>
        <v>0.98636363636363633</v>
      </c>
      <c r="K197" s="32">
        <f t="shared" si="39"/>
        <v>2.5645454545454545</v>
      </c>
      <c r="L197" s="49">
        <f t="shared" si="30"/>
        <v>20.8</v>
      </c>
    </row>
    <row r="198" spans="1:12" ht="16.5" customHeight="1" outlineLevel="1" x14ac:dyDescent="0.3">
      <c r="A198" s="8"/>
      <c r="B198" s="9" t="s">
        <v>170</v>
      </c>
      <c r="C198" s="10" t="s">
        <v>1</v>
      </c>
      <c r="D198" s="10">
        <v>25</v>
      </c>
      <c r="E198" s="10" t="s">
        <v>161</v>
      </c>
      <c r="F198" s="11">
        <v>2950</v>
      </c>
      <c r="G198" s="21">
        <f t="shared" si="41"/>
        <v>14.75</v>
      </c>
      <c r="H198" s="31">
        <f t="shared" si="42"/>
        <v>1250</v>
      </c>
      <c r="I198" s="23">
        <f t="shared" ref="I198:I261" si="43">SUM(G198*11%)</f>
        <v>1.6225000000000001</v>
      </c>
      <c r="J198" s="32">
        <f t="shared" ref="J198:J261" si="44">SUM(21.7/D198)</f>
        <v>0.86799999999999999</v>
      </c>
      <c r="K198" s="32">
        <f t="shared" si="39"/>
        <v>2.2568000000000001</v>
      </c>
      <c r="L198" s="49">
        <f t="shared" si="30"/>
        <v>19.5</v>
      </c>
    </row>
    <row r="199" spans="1:12" ht="16.5" customHeight="1" outlineLevel="1" x14ac:dyDescent="0.3">
      <c r="A199" s="8"/>
      <c r="B199" s="9" t="s">
        <v>170</v>
      </c>
      <c r="C199" s="10" t="s">
        <v>1</v>
      </c>
      <c r="D199" s="10">
        <v>22</v>
      </c>
      <c r="E199" s="10" t="s">
        <v>162</v>
      </c>
      <c r="F199" s="11">
        <v>3100</v>
      </c>
      <c r="G199" s="21">
        <f t="shared" si="41"/>
        <v>15.5</v>
      </c>
      <c r="H199" s="31">
        <f t="shared" si="42"/>
        <v>1100</v>
      </c>
      <c r="I199" s="23">
        <f t="shared" si="43"/>
        <v>1.7050000000000001</v>
      </c>
      <c r="J199" s="32">
        <f t="shared" si="44"/>
        <v>0.98636363636363633</v>
      </c>
      <c r="K199" s="32">
        <f t="shared" si="39"/>
        <v>2.5645454545454545</v>
      </c>
      <c r="L199" s="49">
        <f t="shared" si="30"/>
        <v>20.8</v>
      </c>
    </row>
    <row r="200" spans="1:12" ht="16.5" customHeight="1" outlineLevel="1" x14ac:dyDescent="0.3">
      <c r="A200" s="8"/>
      <c r="B200" s="9" t="s">
        <v>171</v>
      </c>
      <c r="C200" s="10" t="s">
        <v>279</v>
      </c>
      <c r="D200" s="10">
        <v>25</v>
      </c>
      <c r="E200" s="10" t="s">
        <v>161</v>
      </c>
      <c r="F200" s="11">
        <v>2800</v>
      </c>
      <c r="G200" s="21">
        <f t="shared" si="41"/>
        <v>14</v>
      </c>
      <c r="H200" s="31">
        <f t="shared" si="42"/>
        <v>1250</v>
      </c>
      <c r="I200" s="23">
        <f t="shared" si="43"/>
        <v>1.54</v>
      </c>
      <c r="J200" s="32">
        <f t="shared" si="44"/>
        <v>0.86799999999999999</v>
      </c>
      <c r="K200" s="32">
        <f t="shared" si="39"/>
        <v>2.2568000000000001</v>
      </c>
      <c r="L200" s="49">
        <f t="shared" si="30"/>
        <v>18.7</v>
      </c>
    </row>
    <row r="201" spans="1:12" ht="16.5" customHeight="1" outlineLevel="1" x14ac:dyDescent="0.3">
      <c r="A201" s="8"/>
      <c r="B201" s="9" t="s">
        <v>171</v>
      </c>
      <c r="C201" s="10" t="s">
        <v>279</v>
      </c>
      <c r="D201" s="10">
        <v>22</v>
      </c>
      <c r="E201" s="10" t="s">
        <v>162</v>
      </c>
      <c r="F201" s="11">
        <v>3100</v>
      </c>
      <c r="G201" s="21">
        <f t="shared" si="41"/>
        <v>15.5</v>
      </c>
      <c r="H201" s="31">
        <f t="shared" si="42"/>
        <v>1100</v>
      </c>
      <c r="I201" s="23">
        <f t="shared" si="43"/>
        <v>1.7050000000000001</v>
      </c>
      <c r="J201" s="32">
        <f t="shared" si="44"/>
        <v>0.98636363636363633</v>
      </c>
      <c r="K201" s="32">
        <f t="shared" si="39"/>
        <v>2.5645454545454545</v>
      </c>
      <c r="L201" s="49">
        <f t="shared" si="30"/>
        <v>20.8</v>
      </c>
    </row>
    <row r="202" spans="1:12" ht="16.5" customHeight="1" outlineLevel="1" x14ac:dyDescent="0.3">
      <c r="A202" s="8"/>
      <c r="B202" s="9" t="s">
        <v>172</v>
      </c>
      <c r="C202" s="10" t="s">
        <v>285</v>
      </c>
      <c r="D202" s="10">
        <v>25</v>
      </c>
      <c r="E202" s="10" t="s">
        <v>161</v>
      </c>
      <c r="F202" s="11">
        <v>3100</v>
      </c>
      <c r="G202" s="21">
        <f t="shared" si="41"/>
        <v>15.5</v>
      </c>
      <c r="H202" s="31">
        <f t="shared" si="42"/>
        <v>1250</v>
      </c>
      <c r="I202" s="23">
        <f t="shared" si="43"/>
        <v>1.7050000000000001</v>
      </c>
      <c r="J202" s="32">
        <f t="shared" si="44"/>
        <v>0.86799999999999999</v>
      </c>
      <c r="K202" s="32">
        <f t="shared" si="39"/>
        <v>2.2568000000000001</v>
      </c>
      <c r="L202" s="49">
        <f t="shared" si="30"/>
        <v>20.400000000000002</v>
      </c>
    </row>
    <row r="203" spans="1:12" ht="16.5" customHeight="1" outlineLevel="1" x14ac:dyDescent="0.3">
      <c r="A203" s="8"/>
      <c r="B203" s="9" t="s">
        <v>172</v>
      </c>
      <c r="C203" s="10" t="s">
        <v>285</v>
      </c>
      <c r="D203" s="10">
        <v>22</v>
      </c>
      <c r="E203" s="10" t="s">
        <v>162</v>
      </c>
      <c r="F203" s="11">
        <v>3350</v>
      </c>
      <c r="G203" s="21">
        <f t="shared" si="41"/>
        <v>16.75</v>
      </c>
      <c r="H203" s="31">
        <f t="shared" si="42"/>
        <v>1100</v>
      </c>
      <c r="I203" s="23">
        <f t="shared" si="43"/>
        <v>1.8425</v>
      </c>
      <c r="J203" s="32">
        <f t="shared" si="44"/>
        <v>0.98636363636363633</v>
      </c>
      <c r="K203" s="32">
        <f t="shared" si="39"/>
        <v>2.5645454545454545</v>
      </c>
      <c r="L203" s="49">
        <f t="shared" si="30"/>
        <v>22.200000000000003</v>
      </c>
    </row>
    <row r="204" spans="1:12" ht="16.5" customHeight="1" outlineLevel="1" x14ac:dyDescent="0.3">
      <c r="A204" s="8"/>
      <c r="B204" s="9" t="s">
        <v>163</v>
      </c>
      <c r="C204" s="10" t="s">
        <v>284</v>
      </c>
      <c r="D204" s="10">
        <v>25</v>
      </c>
      <c r="E204" s="10" t="s">
        <v>161</v>
      </c>
      <c r="F204" s="11">
        <v>2950</v>
      </c>
      <c r="G204" s="21">
        <f t="shared" si="41"/>
        <v>14.75</v>
      </c>
      <c r="H204" s="31">
        <f t="shared" si="42"/>
        <v>1250</v>
      </c>
      <c r="I204" s="23">
        <f t="shared" si="43"/>
        <v>1.6225000000000001</v>
      </c>
      <c r="J204" s="32">
        <f t="shared" si="44"/>
        <v>0.86799999999999999</v>
      </c>
      <c r="K204" s="32">
        <f t="shared" si="39"/>
        <v>2.2568000000000001</v>
      </c>
      <c r="L204" s="49">
        <f t="shared" si="30"/>
        <v>19.5</v>
      </c>
    </row>
    <row r="205" spans="1:12" ht="16.5" customHeight="1" outlineLevel="1" x14ac:dyDescent="0.3">
      <c r="A205" s="8"/>
      <c r="B205" s="9" t="s">
        <v>163</v>
      </c>
      <c r="C205" s="10" t="s">
        <v>284</v>
      </c>
      <c r="D205" s="10">
        <v>22</v>
      </c>
      <c r="E205" s="10" t="s">
        <v>162</v>
      </c>
      <c r="F205" s="11">
        <v>3100</v>
      </c>
      <c r="G205" s="21">
        <f t="shared" si="41"/>
        <v>15.5</v>
      </c>
      <c r="H205" s="31">
        <f t="shared" si="42"/>
        <v>1100</v>
      </c>
      <c r="I205" s="23">
        <f t="shared" si="43"/>
        <v>1.7050000000000001</v>
      </c>
      <c r="J205" s="32">
        <f t="shared" si="44"/>
        <v>0.98636363636363633</v>
      </c>
      <c r="K205" s="32">
        <f t="shared" si="39"/>
        <v>2.5645454545454545</v>
      </c>
      <c r="L205" s="49">
        <f t="shared" si="30"/>
        <v>20.8</v>
      </c>
    </row>
    <row r="206" spans="1:12" ht="27" customHeight="1" x14ac:dyDescent="0.25">
      <c r="A206" s="12" t="s">
        <v>260</v>
      </c>
      <c r="B206" s="18"/>
      <c r="C206" s="13"/>
      <c r="D206" s="14"/>
      <c r="E206" s="13"/>
      <c r="F206" s="15"/>
      <c r="G206" s="22"/>
      <c r="I206" s="23">
        <f t="shared" si="43"/>
        <v>0</v>
      </c>
      <c r="J206" s="32" t="e">
        <f t="shared" si="44"/>
        <v>#DIV/0!</v>
      </c>
      <c r="L206" s="48"/>
    </row>
    <row r="207" spans="1:12" ht="27" customHeight="1" x14ac:dyDescent="0.25">
      <c r="A207" s="12" t="s">
        <v>261</v>
      </c>
      <c r="B207" s="18"/>
      <c r="C207" s="13" t="s">
        <v>242</v>
      </c>
      <c r="D207" s="14" t="s">
        <v>243</v>
      </c>
      <c r="E207" s="13" t="s">
        <v>244</v>
      </c>
      <c r="F207" s="15" t="s">
        <v>245</v>
      </c>
      <c r="G207" s="22" t="s">
        <v>246</v>
      </c>
      <c r="I207" s="23" t="e">
        <f t="shared" si="43"/>
        <v>#VALUE!</v>
      </c>
      <c r="J207" s="32" t="e">
        <f t="shared" si="44"/>
        <v>#VALUE!</v>
      </c>
      <c r="L207" s="48" t="s">
        <v>310</v>
      </c>
    </row>
    <row r="208" spans="1:12" ht="30.6" customHeight="1" outlineLevel="1" x14ac:dyDescent="0.3">
      <c r="A208" s="19"/>
      <c r="B208" s="9" t="s">
        <v>173</v>
      </c>
      <c r="C208" s="10" t="s">
        <v>0</v>
      </c>
      <c r="D208" s="10">
        <v>500</v>
      </c>
      <c r="E208" s="10" t="s">
        <v>7</v>
      </c>
      <c r="F208" s="11">
        <v>205</v>
      </c>
      <c r="G208" s="21">
        <f t="shared" ref="G208:G214" si="45">SUM(F208/1000)*5</f>
        <v>1.0249999999999999</v>
      </c>
      <c r="H208" s="31">
        <f t="shared" ref="H208:H214" si="46">SUM(D208*50)</f>
        <v>25000</v>
      </c>
      <c r="I208" s="23">
        <f t="shared" si="43"/>
        <v>0.11274999999999999</v>
      </c>
      <c r="J208" s="32">
        <f t="shared" si="44"/>
        <v>4.3400000000000001E-2</v>
      </c>
      <c r="K208" s="32">
        <f t="shared" ref="K208:K214" si="47">SUM(2821/H208)</f>
        <v>0.11284</v>
      </c>
      <c r="L208" s="49">
        <f t="shared" si="30"/>
        <v>1.3</v>
      </c>
    </row>
    <row r="209" spans="1:12" ht="16.5" customHeight="1" outlineLevel="1" x14ac:dyDescent="0.3">
      <c r="A209" s="8"/>
      <c r="B209" s="9" t="s">
        <v>174</v>
      </c>
      <c r="C209" s="10" t="s">
        <v>38</v>
      </c>
      <c r="D209" s="10">
        <v>350</v>
      </c>
      <c r="E209" s="10" t="s">
        <v>143</v>
      </c>
      <c r="F209" s="11">
        <v>257</v>
      </c>
      <c r="G209" s="21">
        <f t="shared" si="45"/>
        <v>1.2850000000000001</v>
      </c>
      <c r="H209" s="31">
        <f t="shared" si="46"/>
        <v>17500</v>
      </c>
      <c r="I209" s="23">
        <f t="shared" si="43"/>
        <v>0.14135</v>
      </c>
      <c r="J209" s="32">
        <f t="shared" si="44"/>
        <v>6.2E-2</v>
      </c>
      <c r="K209" s="32">
        <f t="shared" si="47"/>
        <v>0.16120000000000001</v>
      </c>
      <c r="L209" s="49">
        <f t="shared" si="30"/>
        <v>1.7000000000000002</v>
      </c>
    </row>
    <row r="210" spans="1:12" ht="16.5" customHeight="1" outlineLevel="1" x14ac:dyDescent="0.3">
      <c r="A210" s="8"/>
      <c r="B210" s="9" t="s">
        <v>175</v>
      </c>
      <c r="C210" s="10" t="s">
        <v>0</v>
      </c>
      <c r="D210" s="10">
        <v>150</v>
      </c>
      <c r="E210" s="10" t="s">
        <v>176</v>
      </c>
      <c r="F210" s="11">
        <v>2600</v>
      </c>
      <c r="G210" s="21">
        <f t="shared" si="45"/>
        <v>13</v>
      </c>
      <c r="H210" s="31">
        <f t="shared" si="46"/>
        <v>7500</v>
      </c>
      <c r="I210" s="23">
        <f t="shared" si="43"/>
        <v>1.43</v>
      </c>
      <c r="J210" s="32">
        <f t="shared" si="44"/>
        <v>0.14466666666666667</v>
      </c>
      <c r="K210" s="32">
        <f t="shared" si="47"/>
        <v>0.37613333333333332</v>
      </c>
      <c r="L210" s="49">
        <f t="shared" si="30"/>
        <v>15</v>
      </c>
    </row>
    <row r="211" spans="1:12" ht="16.5" customHeight="1" outlineLevel="1" x14ac:dyDescent="0.3">
      <c r="A211" s="8"/>
      <c r="B211" s="9" t="s">
        <v>177</v>
      </c>
      <c r="C211" s="10" t="s">
        <v>0</v>
      </c>
      <c r="D211" s="10">
        <v>150</v>
      </c>
      <c r="E211" s="10" t="s">
        <v>176</v>
      </c>
      <c r="F211" s="11">
        <v>1400</v>
      </c>
      <c r="G211" s="21">
        <f t="shared" si="45"/>
        <v>7</v>
      </c>
      <c r="H211" s="31">
        <f t="shared" si="46"/>
        <v>7500</v>
      </c>
      <c r="I211" s="23">
        <f t="shared" si="43"/>
        <v>0.77</v>
      </c>
      <c r="J211" s="32">
        <f t="shared" si="44"/>
        <v>0.14466666666666667</v>
      </c>
      <c r="K211" s="32">
        <f t="shared" si="47"/>
        <v>0.37613333333333332</v>
      </c>
      <c r="L211" s="49">
        <f t="shared" si="30"/>
        <v>8.3000000000000007</v>
      </c>
    </row>
    <row r="212" spans="1:12" ht="16.5" customHeight="1" outlineLevel="1" x14ac:dyDescent="0.3">
      <c r="A212" s="8"/>
      <c r="B212" s="9" t="s">
        <v>178</v>
      </c>
      <c r="C212" s="10" t="s">
        <v>38</v>
      </c>
      <c r="D212" s="10">
        <v>150</v>
      </c>
      <c r="E212" s="10" t="s">
        <v>176</v>
      </c>
      <c r="F212" s="11">
        <v>2400</v>
      </c>
      <c r="G212" s="21">
        <f t="shared" si="45"/>
        <v>12</v>
      </c>
      <c r="H212" s="31">
        <f t="shared" si="46"/>
        <v>7500</v>
      </c>
      <c r="I212" s="23">
        <f t="shared" si="43"/>
        <v>1.32</v>
      </c>
      <c r="J212" s="32">
        <f t="shared" si="44"/>
        <v>0.14466666666666667</v>
      </c>
      <c r="K212" s="32">
        <f t="shared" si="47"/>
        <v>0.37613333333333332</v>
      </c>
      <c r="L212" s="49">
        <f t="shared" si="30"/>
        <v>13.9</v>
      </c>
    </row>
    <row r="213" spans="1:12" ht="16.5" customHeight="1" outlineLevel="1" x14ac:dyDescent="0.3">
      <c r="A213" s="8"/>
      <c r="B213" s="9" t="s">
        <v>179</v>
      </c>
      <c r="C213" s="10" t="s">
        <v>277</v>
      </c>
      <c r="D213" s="10">
        <v>150</v>
      </c>
      <c r="E213" s="10" t="s">
        <v>176</v>
      </c>
      <c r="F213" s="11">
        <v>1450</v>
      </c>
      <c r="G213" s="21">
        <f t="shared" si="45"/>
        <v>7.25</v>
      </c>
      <c r="H213" s="31">
        <f t="shared" si="46"/>
        <v>7500</v>
      </c>
      <c r="I213" s="23">
        <f t="shared" si="43"/>
        <v>0.79749999999999999</v>
      </c>
      <c r="J213" s="32">
        <f t="shared" si="44"/>
        <v>0.14466666666666667</v>
      </c>
      <c r="K213" s="32">
        <f t="shared" si="47"/>
        <v>0.37613333333333332</v>
      </c>
      <c r="L213" s="49">
        <f t="shared" si="30"/>
        <v>8.6</v>
      </c>
    </row>
    <row r="214" spans="1:12" ht="16.5" customHeight="1" outlineLevel="1" x14ac:dyDescent="0.3">
      <c r="A214" s="8"/>
      <c r="B214" s="9" t="s">
        <v>180</v>
      </c>
      <c r="C214" s="10" t="s">
        <v>38</v>
      </c>
      <c r="D214" s="10">
        <v>350</v>
      </c>
      <c r="E214" s="10" t="s">
        <v>119</v>
      </c>
      <c r="F214" s="11">
        <v>379</v>
      </c>
      <c r="G214" s="21">
        <f t="shared" si="45"/>
        <v>1.895</v>
      </c>
      <c r="H214" s="31">
        <f t="shared" si="46"/>
        <v>17500</v>
      </c>
      <c r="I214" s="23">
        <f t="shared" si="43"/>
        <v>0.20845</v>
      </c>
      <c r="J214" s="32">
        <f t="shared" si="44"/>
        <v>6.2E-2</v>
      </c>
      <c r="K214" s="32">
        <f t="shared" si="47"/>
        <v>0.16120000000000001</v>
      </c>
      <c r="L214" s="49">
        <f t="shared" si="30"/>
        <v>2.4000000000000004</v>
      </c>
    </row>
    <row r="215" spans="1:12" ht="27" customHeight="1" outlineLevel="1" x14ac:dyDescent="0.3">
      <c r="A215" s="18" t="s">
        <v>262</v>
      </c>
      <c r="B215" s="17"/>
      <c r="C215" s="13" t="s">
        <v>242</v>
      </c>
      <c r="D215" s="14" t="s">
        <v>243</v>
      </c>
      <c r="E215" s="13" t="s">
        <v>244</v>
      </c>
      <c r="F215" s="15" t="s">
        <v>245</v>
      </c>
      <c r="G215" s="22" t="s">
        <v>246</v>
      </c>
      <c r="I215" s="23" t="e">
        <f t="shared" si="43"/>
        <v>#VALUE!</v>
      </c>
      <c r="J215" s="32" t="e">
        <f t="shared" si="44"/>
        <v>#VALUE!</v>
      </c>
      <c r="L215" s="48" t="s">
        <v>310</v>
      </c>
    </row>
    <row r="216" spans="1:12" ht="30" customHeight="1" outlineLevel="1" x14ac:dyDescent="0.3">
      <c r="A216" s="19"/>
      <c r="B216" s="9" t="s">
        <v>181</v>
      </c>
      <c r="C216" s="10" t="s">
        <v>273</v>
      </c>
      <c r="D216" s="10">
        <v>5000</v>
      </c>
      <c r="E216" s="10" t="s">
        <v>182</v>
      </c>
      <c r="F216" s="11">
        <v>48</v>
      </c>
      <c r="G216" s="21">
        <f t="shared" ref="G216:G218" si="48">SUM(F216/1000)*5</f>
        <v>0.24</v>
      </c>
      <c r="H216" s="31">
        <f>SUM(D216*50)</f>
        <v>250000</v>
      </c>
      <c r="I216" s="23">
        <f t="shared" si="43"/>
        <v>2.64E-2</v>
      </c>
      <c r="J216" s="32">
        <f t="shared" si="44"/>
        <v>4.3400000000000001E-3</v>
      </c>
      <c r="K216" s="32">
        <f>SUM(2821/H216)</f>
        <v>1.1284000000000001E-2</v>
      </c>
      <c r="L216" s="49">
        <f t="shared" si="30"/>
        <v>0.30000000000000004</v>
      </c>
    </row>
    <row r="217" spans="1:12" ht="16.5" customHeight="1" outlineLevel="1" x14ac:dyDescent="0.3">
      <c r="A217" s="8"/>
      <c r="B217" s="9" t="s">
        <v>183</v>
      </c>
      <c r="C217" s="10" t="s">
        <v>1</v>
      </c>
      <c r="D217" s="10">
        <v>5000</v>
      </c>
      <c r="E217" s="10" t="s">
        <v>182</v>
      </c>
      <c r="F217" s="11">
        <v>144</v>
      </c>
      <c r="G217" s="21">
        <f t="shared" si="48"/>
        <v>0.72</v>
      </c>
      <c r="H217" s="31">
        <f>SUM(D217*50)</f>
        <v>250000</v>
      </c>
      <c r="I217" s="23">
        <f t="shared" si="43"/>
        <v>7.9199999999999993E-2</v>
      </c>
      <c r="J217" s="32">
        <f t="shared" si="44"/>
        <v>4.3400000000000001E-3</v>
      </c>
      <c r="K217" s="32">
        <f>SUM(2821/H217)</f>
        <v>1.1284000000000001E-2</v>
      </c>
      <c r="L217" s="49">
        <f t="shared" si="30"/>
        <v>0.9</v>
      </c>
    </row>
    <row r="218" spans="1:12" ht="16.5" customHeight="1" outlineLevel="1" x14ac:dyDescent="0.3">
      <c r="A218" s="8"/>
      <c r="B218" s="9" t="s">
        <v>184</v>
      </c>
      <c r="C218" s="10" t="s">
        <v>1</v>
      </c>
      <c r="D218" s="10">
        <v>5000</v>
      </c>
      <c r="E218" s="10" t="s">
        <v>182</v>
      </c>
      <c r="F218" s="11">
        <v>126</v>
      </c>
      <c r="G218" s="21">
        <f t="shared" si="48"/>
        <v>0.63</v>
      </c>
      <c r="H218" s="31">
        <f>SUM(D218*50)</f>
        <v>250000</v>
      </c>
      <c r="I218" s="23">
        <f t="shared" si="43"/>
        <v>6.93E-2</v>
      </c>
      <c r="J218" s="32">
        <f t="shared" si="44"/>
        <v>4.3400000000000001E-3</v>
      </c>
      <c r="K218" s="32">
        <f>SUM(2821/H218)</f>
        <v>1.1284000000000001E-2</v>
      </c>
      <c r="L218" s="49">
        <f t="shared" si="30"/>
        <v>0.8</v>
      </c>
    </row>
    <row r="219" spans="1:12" ht="27" customHeight="1" outlineLevel="1" x14ac:dyDescent="0.25">
      <c r="A219" s="18" t="s">
        <v>263</v>
      </c>
      <c r="B219" s="12"/>
      <c r="C219" s="13" t="s">
        <v>242</v>
      </c>
      <c r="D219" s="14" t="s">
        <v>243</v>
      </c>
      <c r="E219" s="13" t="s">
        <v>244</v>
      </c>
      <c r="F219" s="15" t="s">
        <v>245</v>
      </c>
      <c r="G219" s="22" t="s">
        <v>246</v>
      </c>
      <c r="I219" s="23" t="e">
        <f t="shared" si="43"/>
        <v>#VALUE!</v>
      </c>
      <c r="J219" s="32" t="e">
        <f t="shared" si="44"/>
        <v>#VALUE!</v>
      </c>
      <c r="L219" s="48" t="s">
        <v>310</v>
      </c>
    </row>
    <row r="220" spans="1:12" ht="28.8" customHeight="1" outlineLevel="1" x14ac:dyDescent="0.3">
      <c r="A220" s="19"/>
      <c r="B220" s="9" t="s">
        <v>297</v>
      </c>
      <c r="C220" s="10" t="s">
        <v>273</v>
      </c>
      <c r="D220" s="10">
        <v>5000</v>
      </c>
      <c r="E220" s="10" t="s">
        <v>182</v>
      </c>
      <c r="F220" s="11">
        <v>107</v>
      </c>
      <c r="G220" s="21">
        <f t="shared" ref="G220:G224" si="49">SUM(F220/1000)*5</f>
        <v>0.53500000000000003</v>
      </c>
      <c r="H220" s="31">
        <f>SUM(D220*50)</f>
        <v>250000</v>
      </c>
      <c r="I220" s="23">
        <f t="shared" si="43"/>
        <v>5.8850000000000006E-2</v>
      </c>
      <c r="J220" s="32">
        <f t="shared" si="44"/>
        <v>4.3400000000000001E-3</v>
      </c>
      <c r="K220" s="32">
        <f>SUM(2821/H220)</f>
        <v>1.1284000000000001E-2</v>
      </c>
      <c r="L220" s="49">
        <f t="shared" ref="L219:L276" si="50">CEILING(SUM(G220+I220+K220+J220),0.1)</f>
        <v>0.70000000000000007</v>
      </c>
    </row>
    <row r="221" spans="1:12" ht="16.5" customHeight="1" outlineLevel="1" x14ac:dyDescent="0.3">
      <c r="A221" s="8"/>
      <c r="B221" s="9" t="s">
        <v>185</v>
      </c>
      <c r="C221" s="10" t="s">
        <v>1</v>
      </c>
      <c r="D221" s="10">
        <v>5000</v>
      </c>
      <c r="E221" s="10" t="s">
        <v>182</v>
      </c>
      <c r="F221" s="11">
        <v>80</v>
      </c>
      <c r="G221" s="21">
        <f t="shared" si="49"/>
        <v>0.4</v>
      </c>
      <c r="H221" s="31">
        <f>SUM(D221*50)</f>
        <v>250000</v>
      </c>
      <c r="I221" s="23">
        <f t="shared" si="43"/>
        <v>4.4000000000000004E-2</v>
      </c>
      <c r="J221" s="32">
        <f t="shared" si="44"/>
        <v>4.3400000000000001E-3</v>
      </c>
      <c r="K221" s="32">
        <f>SUM(2821/H221)</f>
        <v>1.1284000000000001E-2</v>
      </c>
      <c r="L221" s="49">
        <f t="shared" si="50"/>
        <v>0.5</v>
      </c>
    </row>
    <row r="222" spans="1:12" ht="16.5" customHeight="1" outlineLevel="1" x14ac:dyDescent="0.3">
      <c r="A222" s="8"/>
      <c r="B222" s="9" t="s">
        <v>186</v>
      </c>
      <c r="C222" s="10" t="s">
        <v>275</v>
      </c>
      <c r="D222" s="10">
        <v>5000</v>
      </c>
      <c r="E222" s="10" t="s">
        <v>182</v>
      </c>
      <c r="F222" s="11">
        <v>58</v>
      </c>
      <c r="G222" s="21">
        <f t="shared" si="49"/>
        <v>0.29000000000000004</v>
      </c>
      <c r="H222" s="31">
        <f>SUM(D222*50)</f>
        <v>250000</v>
      </c>
      <c r="I222" s="23">
        <f t="shared" si="43"/>
        <v>3.1900000000000005E-2</v>
      </c>
      <c r="J222" s="32">
        <f t="shared" si="44"/>
        <v>4.3400000000000001E-3</v>
      </c>
      <c r="K222" s="32">
        <f>SUM(2821/H222)</f>
        <v>1.1284000000000001E-2</v>
      </c>
      <c r="L222" s="49">
        <f t="shared" si="50"/>
        <v>0.4</v>
      </c>
    </row>
    <row r="223" spans="1:12" ht="16.5" customHeight="1" outlineLevel="1" x14ac:dyDescent="0.3">
      <c r="A223" s="8"/>
      <c r="B223" s="9" t="s">
        <v>187</v>
      </c>
      <c r="C223" s="10" t="s">
        <v>277</v>
      </c>
      <c r="D223" s="10">
        <v>5000</v>
      </c>
      <c r="E223" s="10" t="s">
        <v>182</v>
      </c>
      <c r="F223" s="11">
        <v>61</v>
      </c>
      <c r="G223" s="21">
        <f t="shared" si="49"/>
        <v>0.30499999999999999</v>
      </c>
      <c r="H223" s="31">
        <f>SUM(D223*50)</f>
        <v>250000</v>
      </c>
      <c r="I223" s="23">
        <f t="shared" si="43"/>
        <v>3.3549999999999996E-2</v>
      </c>
      <c r="J223" s="32">
        <f t="shared" si="44"/>
        <v>4.3400000000000001E-3</v>
      </c>
      <c r="K223" s="32">
        <f>SUM(2821/H223)</f>
        <v>1.1284000000000001E-2</v>
      </c>
      <c r="L223" s="49">
        <f t="shared" si="50"/>
        <v>0.4</v>
      </c>
    </row>
    <row r="224" spans="1:12" ht="16.5" customHeight="1" outlineLevel="1" x14ac:dyDescent="0.3">
      <c r="A224" s="8"/>
      <c r="B224" s="9" t="s">
        <v>188</v>
      </c>
      <c r="C224" s="10" t="s">
        <v>276</v>
      </c>
      <c r="D224" s="10">
        <v>5000</v>
      </c>
      <c r="E224" s="10" t="s">
        <v>182</v>
      </c>
      <c r="F224" s="11">
        <v>83</v>
      </c>
      <c r="G224" s="21">
        <f t="shared" si="49"/>
        <v>0.41500000000000004</v>
      </c>
      <c r="H224" s="31">
        <f>SUM(D224*50)</f>
        <v>250000</v>
      </c>
      <c r="I224" s="23">
        <f t="shared" si="43"/>
        <v>4.5650000000000003E-2</v>
      </c>
      <c r="J224" s="32">
        <f t="shared" si="44"/>
        <v>4.3400000000000001E-3</v>
      </c>
      <c r="K224" s="32">
        <f>SUM(2821/H224)</f>
        <v>1.1284000000000001E-2</v>
      </c>
      <c r="L224" s="49">
        <f t="shared" si="50"/>
        <v>0.5</v>
      </c>
    </row>
    <row r="225" spans="1:12" ht="27" customHeight="1" outlineLevel="1" x14ac:dyDescent="0.25">
      <c r="A225" s="18" t="s">
        <v>265</v>
      </c>
      <c r="B225" s="12"/>
      <c r="C225" s="13" t="s">
        <v>242</v>
      </c>
      <c r="D225" s="14" t="s">
        <v>243</v>
      </c>
      <c r="E225" s="13" t="s">
        <v>244</v>
      </c>
      <c r="F225" s="15" t="s">
        <v>245</v>
      </c>
      <c r="G225" s="22" t="s">
        <v>246</v>
      </c>
      <c r="I225" s="23" t="e">
        <f t="shared" si="43"/>
        <v>#VALUE!</v>
      </c>
      <c r="J225" s="32" t="e">
        <f t="shared" si="44"/>
        <v>#VALUE!</v>
      </c>
      <c r="L225" s="48" t="s">
        <v>310</v>
      </c>
    </row>
    <row r="226" spans="1:12" ht="16.2" customHeight="1" outlineLevel="1" x14ac:dyDescent="0.3">
      <c r="A226" s="8"/>
      <c r="B226" s="9" t="s">
        <v>189</v>
      </c>
      <c r="C226" s="10" t="s">
        <v>278</v>
      </c>
      <c r="D226" s="10">
        <v>5000</v>
      </c>
      <c r="E226" s="10" t="s">
        <v>182</v>
      </c>
      <c r="F226" s="11">
        <v>144</v>
      </c>
      <c r="G226" s="21">
        <f t="shared" ref="G226:G254" si="51">SUM(F226/1000)*5</f>
        <v>0.72</v>
      </c>
      <c r="H226" s="31">
        <f t="shared" ref="H226:H254" si="52">SUM(D226*50)</f>
        <v>250000</v>
      </c>
      <c r="I226" s="23">
        <f t="shared" si="43"/>
        <v>7.9199999999999993E-2</v>
      </c>
      <c r="J226" s="32">
        <f t="shared" si="44"/>
        <v>4.3400000000000001E-3</v>
      </c>
      <c r="K226" s="32">
        <f t="shared" ref="K226:K254" si="53">SUM(2821/H226)</f>
        <v>1.1284000000000001E-2</v>
      </c>
      <c r="L226" s="49">
        <f t="shared" si="50"/>
        <v>0.9</v>
      </c>
    </row>
    <row r="227" spans="1:12" ht="16.5" customHeight="1" outlineLevel="1" x14ac:dyDescent="0.3">
      <c r="A227" s="35"/>
      <c r="B227" s="36" t="s">
        <v>190</v>
      </c>
      <c r="C227" s="37" t="s">
        <v>277</v>
      </c>
      <c r="D227" s="37">
        <v>50</v>
      </c>
      <c r="E227" s="37" t="s">
        <v>3</v>
      </c>
      <c r="F227" s="24">
        <v>3000</v>
      </c>
      <c r="G227" s="25">
        <f t="shared" si="51"/>
        <v>15</v>
      </c>
      <c r="H227" s="31">
        <f t="shared" si="52"/>
        <v>2500</v>
      </c>
      <c r="I227" s="23">
        <f t="shared" si="43"/>
        <v>1.65</v>
      </c>
      <c r="J227" s="32">
        <f t="shared" si="44"/>
        <v>0.434</v>
      </c>
      <c r="K227" s="32">
        <f t="shared" si="53"/>
        <v>1.1284000000000001</v>
      </c>
      <c r="L227" s="49">
        <f t="shared" si="50"/>
        <v>18.3</v>
      </c>
    </row>
    <row r="228" spans="1:12" ht="16.5" customHeight="1" outlineLevel="1" x14ac:dyDescent="0.3">
      <c r="A228" s="35"/>
      <c r="B228" s="36" t="s">
        <v>191</v>
      </c>
      <c r="C228" s="37" t="s">
        <v>2</v>
      </c>
      <c r="D228" s="37">
        <v>50</v>
      </c>
      <c r="E228" s="37" t="s">
        <v>3</v>
      </c>
      <c r="F228" s="24">
        <v>1400</v>
      </c>
      <c r="G228" s="25">
        <f t="shared" si="51"/>
        <v>7</v>
      </c>
      <c r="H228" s="31">
        <f t="shared" si="52"/>
        <v>2500</v>
      </c>
      <c r="I228" s="23">
        <f t="shared" si="43"/>
        <v>0.77</v>
      </c>
      <c r="J228" s="32">
        <f t="shared" si="44"/>
        <v>0.434</v>
      </c>
      <c r="K228" s="32">
        <f t="shared" si="53"/>
        <v>1.1284000000000001</v>
      </c>
      <c r="L228" s="49">
        <f t="shared" si="50"/>
        <v>9.4</v>
      </c>
    </row>
    <row r="229" spans="1:12" ht="16.5" customHeight="1" outlineLevel="1" x14ac:dyDescent="0.3">
      <c r="A229" s="35"/>
      <c r="B229" s="36" t="s">
        <v>192</v>
      </c>
      <c r="C229" s="37" t="s">
        <v>193</v>
      </c>
      <c r="D229" s="37">
        <v>50</v>
      </c>
      <c r="E229" s="37" t="s">
        <v>3</v>
      </c>
      <c r="F229" s="24">
        <v>1300</v>
      </c>
      <c r="G229" s="25">
        <f t="shared" si="51"/>
        <v>6.5</v>
      </c>
      <c r="H229" s="31">
        <f t="shared" si="52"/>
        <v>2500</v>
      </c>
      <c r="I229" s="23">
        <f t="shared" si="43"/>
        <v>0.71499999999999997</v>
      </c>
      <c r="J229" s="32">
        <f t="shared" si="44"/>
        <v>0.434</v>
      </c>
      <c r="K229" s="32">
        <f t="shared" si="53"/>
        <v>1.1284000000000001</v>
      </c>
      <c r="L229" s="49">
        <f t="shared" si="50"/>
        <v>8.8000000000000007</v>
      </c>
    </row>
    <row r="230" spans="1:12" ht="16.5" customHeight="1" outlineLevel="1" x14ac:dyDescent="0.3">
      <c r="A230" s="35"/>
      <c r="B230" s="36" t="s">
        <v>194</v>
      </c>
      <c r="C230" s="37" t="s">
        <v>278</v>
      </c>
      <c r="D230" s="37">
        <v>50</v>
      </c>
      <c r="E230" s="37" t="s">
        <v>3</v>
      </c>
      <c r="F230" s="24">
        <v>1300</v>
      </c>
      <c r="G230" s="25">
        <f t="shared" si="51"/>
        <v>6.5</v>
      </c>
      <c r="H230" s="31">
        <f t="shared" si="52"/>
        <v>2500</v>
      </c>
      <c r="I230" s="23">
        <f t="shared" si="43"/>
        <v>0.71499999999999997</v>
      </c>
      <c r="J230" s="32">
        <f t="shared" si="44"/>
        <v>0.434</v>
      </c>
      <c r="K230" s="32">
        <f t="shared" si="53"/>
        <v>1.1284000000000001</v>
      </c>
      <c r="L230" s="49">
        <f t="shared" si="50"/>
        <v>8.8000000000000007</v>
      </c>
    </row>
    <row r="231" spans="1:12" ht="16.5" customHeight="1" outlineLevel="1" x14ac:dyDescent="0.3">
      <c r="A231" s="35"/>
      <c r="B231" s="36" t="s">
        <v>195</v>
      </c>
      <c r="C231" s="37" t="s">
        <v>279</v>
      </c>
      <c r="D231" s="37">
        <v>75</v>
      </c>
      <c r="E231" s="37" t="s">
        <v>196</v>
      </c>
      <c r="F231" s="24">
        <v>2100</v>
      </c>
      <c r="G231" s="25">
        <f t="shared" si="51"/>
        <v>10.5</v>
      </c>
      <c r="H231" s="31">
        <f t="shared" si="52"/>
        <v>3750</v>
      </c>
      <c r="I231" s="23">
        <f t="shared" si="43"/>
        <v>1.155</v>
      </c>
      <c r="J231" s="32">
        <f t="shared" si="44"/>
        <v>0.28933333333333333</v>
      </c>
      <c r="K231" s="32">
        <f t="shared" si="53"/>
        <v>0.75226666666666664</v>
      </c>
      <c r="L231" s="49">
        <f t="shared" si="50"/>
        <v>12.700000000000001</v>
      </c>
    </row>
    <row r="232" spans="1:12" ht="16.5" customHeight="1" outlineLevel="1" x14ac:dyDescent="0.3">
      <c r="A232" s="35"/>
      <c r="B232" s="36" t="s">
        <v>197</v>
      </c>
      <c r="C232" s="37" t="s">
        <v>278</v>
      </c>
      <c r="D232" s="37">
        <v>75</v>
      </c>
      <c r="E232" s="37" t="s">
        <v>196</v>
      </c>
      <c r="F232" s="24">
        <v>2900</v>
      </c>
      <c r="G232" s="25">
        <f t="shared" si="51"/>
        <v>14.5</v>
      </c>
      <c r="H232" s="31">
        <f t="shared" si="52"/>
        <v>3750</v>
      </c>
      <c r="I232" s="23">
        <f t="shared" si="43"/>
        <v>1.595</v>
      </c>
      <c r="J232" s="32">
        <f t="shared" si="44"/>
        <v>0.28933333333333333</v>
      </c>
      <c r="K232" s="32">
        <f t="shared" si="53"/>
        <v>0.75226666666666664</v>
      </c>
      <c r="L232" s="49">
        <f t="shared" si="50"/>
        <v>17.2</v>
      </c>
    </row>
    <row r="233" spans="1:12" ht="16.5" customHeight="1" outlineLevel="1" x14ac:dyDescent="0.3">
      <c r="A233" s="35"/>
      <c r="B233" s="36" t="s">
        <v>198</v>
      </c>
      <c r="C233" s="37" t="s">
        <v>274</v>
      </c>
      <c r="D233" s="37">
        <v>75</v>
      </c>
      <c r="E233" s="37" t="s">
        <v>196</v>
      </c>
      <c r="F233" s="24">
        <v>2100</v>
      </c>
      <c r="G233" s="25">
        <f t="shared" si="51"/>
        <v>10.5</v>
      </c>
      <c r="H233" s="31">
        <f t="shared" si="52"/>
        <v>3750</v>
      </c>
      <c r="I233" s="23">
        <f t="shared" si="43"/>
        <v>1.155</v>
      </c>
      <c r="J233" s="32">
        <f t="shared" si="44"/>
        <v>0.28933333333333333</v>
      </c>
      <c r="K233" s="32">
        <f t="shared" si="53"/>
        <v>0.75226666666666664</v>
      </c>
      <c r="L233" s="49">
        <f t="shared" si="50"/>
        <v>12.700000000000001</v>
      </c>
    </row>
    <row r="234" spans="1:12" ht="16.5" customHeight="1" outlineLevel="1" x14ac:dyDescent="0.3">
      <c r="A234" s="35"/>
      <c r="B234" s="36" t="s">
        <v>199</v>
      </c>
      <c r="C234" s="37" t="s">
        <v>193</v>
      </c>
      <c r="D234" s="37">
        <v>2500</v>
      </c>
      <c r="E234" s="37" t="s">
        <v>200</v>
      </c>
      <c r="F234" s="24">
        <v>124</v>
      </c>
      <c r="G234" s="25">
        <f t="shared" si="51"/>
        <v>0.62</v>
      </c>
      <c r="H234" s="31">
        <f t="shared" si="52"/>
        <v>125000</v>
      </c>
      <c r="I234" s="23">
        <f t="shared" si="43"/>
        <v>6.8199999999999997E-2</v>
      </c>
      <c r="J234" s="32">
        <f t="shared" si="44"/>
        <v>8.6800000000000002E-3</v>
      </c>
      <c r="K234" s="32">
        <f t="shared" si="53"/>
        <v>2.2568000000000001E-2</v>
      </c>
      <c r="L234" s="49">
        <f t="shared" si="50"/>
        <v>0.8</v>
      </c>
    </row>
    <row r="235" spans="1:12" ht="16.5" customHeight="1" outlineLevel="1" x14ac:dyDescent="0.3">
      <c r="A235" s="35"/>
      <c r="B235" s="36" t="s">
        <v>201</v>
      </c>
      <c r="C235" s="37" t="s">
        <v>38</v>
      </c>
      <c r="D235" s="37">
        <v>150</v>
      </c>
      <c r="E235" s="37" t="s">
        <v>202</v>
      </c>
      <c r="F235" s="24">
        <v>1850</v>
      </c>
      <c r="G235" s="25">
        <f t="shared" si="51"/>
        <v>9.25</v>
      </c>
      <c r="H235" s="31">
        <f t="shared" si="52"/>
        <v>7500</v>
      </c>
      <c r="I235" s="23">
        <f t="shared" si="43"/>
        <v>1.0175000000000001</v>
      </c>
      <c r="J235" s="32">
        <f t="shared" si="44"/>
        <v>0.14466666666666667</v>
      </c>
      <c r="K235" s="32">
        <f t="shared" si="53"/>
        <v>0.37613333333333332</v>
      </c>
      <c r="L235" s="49">
        <f t="shared" si="50"/>
        <v>10.8</v>
      </c>
    </row>
    <row r="236" spans="1:12" ht="16.5" customHeight="1" outlineLevel="1" x14ac:dyDescent="0.3">
      <c r="A236" s="35"/>
      <c r="B236" s="36" t="s">
        <v>294</v>
      </c>
      <c r="C236" s="37" t="s">
        <v>277</v>
      </c>
      <c r="D236" s="37">
        <v>3000</v>
      </c>
      <c r="E236" s="37" t="s">
        <v>203</v>
      </c>
      <c r="F236" s="24">
        <v>159</v>
      </c>
      <c r="G236" s="25">
        <f t="shared" si="51"/>
        <v>0.79500000000000004</v>
      </c>
      <c r="H236" s="31">
        <f t="shared" si="52"/>
        <v>150000</v>
      </c>
      <c r="I236" s="23">
        <f t="shared" si="43"/>
        <v>8.745E-2</v>
      </c>
      <c r="J236" s="32">
        <f t="shared" si="44"/>
        <v>7.2333333333333329E-3</v>
      </c>
      <c r="K236" s="32">
        <f t="shared" si="53"/>
        <v>1.8806666666666666E-2</v>
      </c>
      <c r="L236" s="49">
        <f t="shared" si="50"/>
        <v>1</v>
      </c>
    </row>
    <row r="237" spans="1:12" ht="16.5" customHeight="1" outlineLevel="1" x14ac:dyDescent="0.3">
      <c r="A237" s="35"/>
      <c r="B237" s="36" t="s">
        <v>295</v>
      </c>
      <c r="C237" s="37" t="s">
        <v>277</v>
      </c>
      <c r="D237" s="37">
        <v>3000</v>
      </c>
      <c r="E237" s="37" t="s">
        <v>158</v>
      </c>
      <c r="F237" s="24">
        <v>177</v>
      </c>
      <c r="G237" s="25">
        <f t="shared" si="51"/>
        <v>0.88500000000000001</v>
      </c>
      <c r="H237" s="31">
        <f t="shared" si="52"/>
        <v>150000</v>
      </c>
      <c r="I237" s="23">
        <f t="shared" si="43"/>
        <v>9.7350000000000006E-2</v>
      </c>
      <c r="J237" s="32">
        <f t="shared" si="44"/>
        <v>7.2333333333333329E-3</v>
      </c>
      <c r="K237" s="32">
        <f t="shared" si="53"/>
        <v>1.8806666666666666E-2</v>
      </c>
      <c r="L237" s="49">
        <f t="shared" si="50"/>
        <v>1.1000000000000001</v>
      </c>
    </row>
    <row r="238" spans="1:12" ht="27.6" customHeight="1" outlineLevel="1" x14ac:dyDescent="0.3">
      <c r="A238" s="35"/>
      <c r="B238" s="38" t="s">
        <v>296</v>
      </c>
      <c r="C238" s="37" t="s">
        <v>277</v>
      </c>
      <c r="D238" s="37">
        <v>500</v>
      </c>
      <c r="E238" s="37" t="s">
        <v>204</v>
      </c>
      <c r="F238" s="24">
        <v>281</v>
      </c>
      <c r="G238" s="25">
        <f t="shared" si="51"/>
        <v>1.4050000000000002</v>
      </c>
      <c r="H238" s="31">
        <f t="shared" si="52"/>
        <v>25000</v>
      </c>
      <c r="I238" s="23">
        <f t="shared" si="43"/>
        <v>0.15455000000000002</v>
      </c>
      <c r="J238" s="32">
        <f t="shared" si="44"/>
        <v>4.3400000000000001E-2</v>
      </c>
      <c r="K238" s="32">
        <f t="shared" si="53"/>
        <v>0.11284</v>
      </c>
      <c r="L238" s="49">
        <f t="shared" si="50"/>
        <v>1.8</v>
      </c>
    </row>
    <row r="239" spans="1:12" ht="30.6" customHeight="1" outlineLevel="1" x14ac:dyDescent="0.3">
      <c r="A239" s="35"/>
      <c r="B239" s="38" t="s">
        <v>296</v>
      </c>
      <c r="C239" s="37" t="s">
        <v>277</v>
      </c>
      <c r="D239" s="37">
        <v>450</v>
      </c>
      <c r="E239" s="37" t="s">
        <v>205</v>
      </c>
      <c r="F239" s="24">
        <v>327</v>
      </c>
      <c r="G239" s="25">
        <f t="shared" si="51"/>
        <v>1.635</v>
      </c>
      <c r="H239" s="31">
        <f t="shared" si="52"/>
        <v>22500</v>
      </c>
      <c r="I239" s="23">
        <f t="shared" si="43"/>
        <v>0.17985000000000001</v>
      </c>
      <c r="J239" s="32">
        <f t="shared" si="44"/>
        <v>4.8222222222222222E-2</v>
      </c>
      <c r="K239" s="32">
        <f t="shared" si="53"/>
        <v>0.12537777777777778</v>
      </c>
      <c r="L239" s="49">
        <f t="shared" si="50"/>
        <v>2</v>
      </c>
    </row>
    <row r="240" spans="1:12" ht="16.5" customHeight="1" outlineLevel="1" x14ac:dyDescent="0.3">
      <c r="A240" s="35"/>
      <c r="B240" s="36" t="s">
        <v>206</v>
      </c>
      <c r="C240" s="37" t="s">
        <v>293</v>
      </c>
      <c r="D240" s="37">
        <v>1500</v>
      </c>
      <c r="E240" s="37" t="s">
        <v>22</v>
      </c>
      <c r="F240" s="24">
        <v>63</v>
      </c>
      <c r="G240" s="25">
        <f t="shared" si="51"/>
        <v>0.315</v>
      </c>
      <c r="H240" s="31">
        <f t="shared" si="52"/>
        <v>75000</v>
      </c>
      <c r="I240" s="23">
        <f t="shared" si="43"/>
        <v>3.465E-2</v>
      </c>
      <c r="J240" s="32">
        <f t="shared" si="44"/>
        <v>1.4466666666666666E-2</v>
      </c>
      <c r="K240" s="32">
        <f t="shared" si="53"/>
        <v>3.7613333333333332E-2</v>
      </c>
      <c r="L240" s="49">
        <f t="shared" si="50"/>
        <v>0.5</v>
      </c>
    </row>
    <row r="241" spans="1:12" ht="16.5" customHeight="1" outlineLevel="1" x14ac:dyDescent="0.3">
      <c r="A241" s="35"/>
      <c r="B241" s="36" t="s">
        <v>207</v>
      </c>
      <c r="C241" s="37" t="s">
        <v>293</v>
      </c>
      <c r="D241" s="37">
        <v>900</v>
      </c>
      <c r="E241" s="37" t="s">
        <v>208</v>
      </c>
      <c r="F241" s="24">
        <v>76</v>
      </c>
      <c r="G241" s="25">
        <f t="shared" si="51"/>
        <v>0.38</v>
      </c>
      <c r="H241" s="31">
        <f t="shared" si="52"/>
        <v>45000</v>
      </c>
      <c r="I241" s="23">
        <f t="shared" si="43"/>
        <v>4.1800000000000004E-2</v>
      </c>
      <c r="J241" s="32">
        <f t="shared" si="44"/>
        <v>2.4111111111111111E-2</v>
      </c>
      <c r="K241" s="32">
        <f t="shared" si="53"/>
        <v>6.2688888888888891E-2</v>
      </c>
      <c r="L241" s="49">
        <f t="shared" si="50"/>
        <v>0.60000000000000009</v>
      </c>
    </row>
    <row r="242" spans="1:12" ht="16.5" customHeight="1" outlineLevel="1" x14ac:dyDescent="0.3">
      <c r="A242" s="35"/>
      <c r="B242" s="36" t="s">
        <v>209</v>
      </c>
      <c r="C242" s="37" t="s">
        <v>293</v>
      </c>
      <c r="D242" s="37">
        <v>1500</v>
      </c>
      <c r="E242" s="37" t="s">
        <v>22</v>
      </c>
      <c r="F242" s="24">
        <v>90</v>
      </c>
      <c r="G242" s="25">
        <f t="shared" si="51"/>
        <v>0.44999999999999996</v>
      </c>
      <c r="H242" s="31">
        <f t="shared" si="52"/>
        <v>75000</v>
      </c>
      <c r="I242" s="23">
        <f t="shared" si="43"/>
        <v>4.9499999999999995E-2</v>
      </c>
      <c r="J242" s="32">
        <f t="shared" si="44"/>
        <v>1.4466666666666666E-2</v>
      </c>
      <c r="K242" s="32">
        <f t="shared" si="53"/>
        <v>3.7613333333333332E-2</v>
      </c>
      <c r="L242" s="49">
        <f t="shared" si="50"/>
        <v>0.60000000000000009</v>
      </c>
    </row>
    <row r="243" spans="1:12" ht="16.5" customHeight="1" outlineLevel="1" x14ac:dyDescent="0.3">
      <c r="A243" s="35"/>
      <c r="B243" s="36" t="s">
        <v>210</v>
      </c>
      <c r="C243" s="37" t="s">
        <v>277</v>
      </c>
      <c r="D243" s="37">
        <v>1750</v>
      </c>
      <c r="E243" s="37" t="s">
        <v>141</v>
      </c>
      <c r="F243" s="24">
        <v>112</v>
      </c>
      <c r="G243" s="25">
        <f t="shared" si="51"/>
        <v>0.56000000000000005</v>
      </c>
      <c r="H243" s="31">
        <f t="shared" si="52"/>
        <v>87500</v>
      </c>
      <c r="I243" s="23">
        <f t="shared" si="43"/>
        <v>6.1600000000000009E-2</v>
      </c>
      <c r="J243" s="32">
        <f t="shared" si="44"/>
        <v>1.24E-2</v>
      </c>
      <c r="K243" s="32">
        <f t="shared" si="53"/>
        <v>3.2239999999999998E-2</v>
      </c>
      <c r="L243" s="49">
        <f t="shared" si="50"/>
        <v>0.70000000000000007</v>
      </c>
    </row>
    <row r="244" spans="1:12" ht="16.5" customHeight="1" outlineLevel="1" x14ac:dyDescent="0.3">
      <c r="A244" s="35"/>
      <c r="B244" s="36" t="s">
        <v>298</v>
      </c>
      <c r="C244" s="37" t="s">
        <v>293</v>
      </c>
      <c r="D244" s="37">
        <v>1500</v>
      </c>
      <c r="E244" s="37" t="s">
        <v>211</v>
      </c>
      <c r="F244" s="24">
        <v>65</v>
      </c>
      <c r="G244" s="25">
        <f t="shared" si="51"/>
        <v>0.32500000000000001</v>
      </c>
      <c r="H244" s="31">
        <f t="shared" si="52"/>
        <v>75000</v>
      </c>
      <c r="I244" s="23">
        <f t="shared" si="43"/>
        <v>3.5750000000000004E-2</v>
      </c>
      <c r="J244" s="32">
        <f t="shared" si="44"/>
        <v>1.4466666666666666E-2</v>
      </c>
      <c r="K244" s="32">
        <f t="shared" si="53"/>
        <v>3.7613333333333332E-2</v>
      </c>
      <c r="L244" s="49">
        <f t="shared" si="50"/>
        <v>0.5</v>
      </c>
    </row>
    <row r="245" spans="1:12" ht="16.5" customHeight="1" outlineLevel="1" x14ac:dyDescent="0.3">
      <c r="A245" s="35"/>
      <c r="B245" s="36" t="s">
        <v>212</v>
      </c>
      <c r="C245" s="37" t="s">
        <v>275</v>
      </c>
      <c r="D245" s="37">
        <v>1500</v>
      </c>
      <c r="E245" s="37" t="s">
        <v>22</v>
      </c>
      <c r="F245" s="24">
        <v>112</v>
      </c>
      <c r="G245" s="25">
        <f t="shared" si="51"/>
        <v>0.56000000000000005</v>
      </c>
      <c r="H245" s="31">
        <f t="shared" si="52"/>
        <v>75000</v>
      </c>
      <c r="I245" s="23">
        <f t="shared" si="43"/>
        <v>6.1600000000000009E-2</v>
      </c>
      <c r="J245" s="32">
        <f t="shared" si="44"/>
        <v>1.4466666666666666E-2</v>
      </c>
      <c r="K245" s="32">
        <f t="shared" si="53"/>
        <v>3.7613333333333332E-2</v>
      </c>
      <c r="L245" s="49">
        <f t="shared" si="50"/>
        <v>0.70000000000000007</v>
      </c>
    </row>
    <row r="246" spans="1:12" ht="16.5" customHeight="1" outlineLevel="1" x14ac:dyDescent="0.3">
      <c r="A246" s="35"/>
      <c r="B246" s="36" t="s">
        <v>213</v>
      </c>
      <c r="C246" s="37" t="s">
        <v>277</v>
      </c>
      <c r="D246" s="37">
        <v>1500</v>
      </c>
      <c r="E246" s="37" t="s">
        <v>22</v>
      </c>
      <c r="F246" s="24">
        <v>93</v>
      </c>
      <c r="G246" s="25">
        <f t="shared" si="51"/>
        <v>0.46499999999999997</v>
      </c>
      <c r="H246" s="31">
        <f t="shared" si="52"/>
        <v>75000</v>
      </c>
      <c r="I246" s="23">
        <f t="shared" si="43"/>
        <v>5.1149999999999994E-2</v>
      </c>
      <c r="J246" s="32">
        <f t="shared" si="44"/>
        <v>1.4466666666666666E-2</v>
      </c>
      <c r="K246" s="32">
        <f t="shared" si="53"/>
        <v>3.7613333333333332E-2</v>
      </c>
      <c r="L246" s="49">
        <f t="shared" si="50"/>
        <v>0.60000000000000009</v>
      </c>
    </row>
    <row r="247" spans="1:12" ht="16.5" customHeight="1" outlineLevel="1" x14ac:dyDescent="0.3">
      <c r="A247" s="35"/>
      <c r="B247" s="36" t="s">
        <v>214</v>
      </c>
      <c r="C247" s="37" t="s">
        <v>1</v>
      </c>
      <c r="D247" s="37">
        <v>3000</v>
      </c>
      <c r="E247" s="37" t="s">
        <v>158</v>
      </c>
      <c r="F247" s="24">
        <v>361</v>
      </c>
      <c r="G247" s="25">
        <f t="shared" si="51"/>
        <v>1.8049999999999999</v>
      </c>
      <c r="H247" s="31">
        <f t="shared" si="52"/>
        <v>150000</v>
      </c>
      <c r="I247" s="23">
        <f t="shared" si="43"/>
        <v>0.19855</v>
      </c>
      <c r="J247" s="32">
        <f t="shared" si="44"/>
        <v>7.2333333333333329E-3</v>
      </c>
      <c r="K247" s="32">
        <f t="shared" si="53"/>
        <v>1.8806666666666666E-2</v>
      </c>
      <c r="L247" s="49">
        <f t="shared" si="50"/>
        <v>2.1</v>
      </c>
    </row>
    <row r="248" spans="1:12" ht="16.5" customHeight="1" outlineLevel="1" x14ac:dyDescent="0.3">
      <c r="A248" s="35"/>
      <c r="B248" s="36" t="s">
        <v>215</v>
      </c>
      <c r="C248" s="37" t="s">
        <v>277</v>
      </c>
      <c r="D248" s="37">
        <v>3000</v>
      </c>
      <c r="E248" s="37" t="s">
        <v>5</v>
      </c>
      <c r="F248" s="24">
        <v>70</v>
      </c>
      <c r="G248" s="25">
        <f t="shared" si="51"/>
        <v>0.35000000000000003</v>
      </c>
      <c r="H248" s="31">
        <f t="shared" si="52"/>
        <v>150000</v>
      </c>
      <c r="I248" s="23">
        <f t="shared" si="43"/>
        <v>3.8500000000000006E-2</v>
      </c>
      <c r="J248" s="32">
        <f t="shared" si="44"/>
        <v>7.2333333333333329E-3</v>
      </c>
      <c r="K248" s="32">
        <f t="shared" si="53"/>
        <v>1.8806666666666666E-2</v>
      </c>
      <c r="L248" s="49">
        <f t="shared" si="50"/>
        <v>0.5</v>
      </c>
    </row>
    <row r="249" spans="1:12" ht="16.5" customHeight="1" outlineLevel="1" x14ac:dyDescent="0.3">
      <c r="A249" s="35"/>
      <c r="B249" s="36" t="s">
        <v>216</v>
      </c>
      <c r="C249" s="37" t="s">
        <v>275</v>
      </c>
      <c r="D249" s="37">
        <v>3000</v>
      </c>
      <c r="E249" s="37" t="s">
        <v>158</v>
      </c>
      <c r="F249" s="24">
        <v>55</v>
      </c>
      <c r="G249" s="25">
        <f t="shared" si="51"/>
        <v>0.27500000000000002</v>
      </c>
      <c r="H249" s="31">
        <f t="shared" si="52"/>
        <v>150000</v>
      </c>
      <c r="I249" s="23">
        <f t="shared" si="43"/>
        <v>3.0250000000000003E-2</v>
      </c>
      <c r="J249" s="32">
        <f t="shared" si="44"/>
        <v>7.2333333333333329E-3</v>
      </c>
      <c r="K249" s="32">
        <f t="shared" si="53"/>
        <v>1.8806666666666666E-2</v>
      </c>
      <c r="L249" s="49">
        <f t="shared" si="50"/>
        <v>0.4</v>
      </c>
    </row>
    <row r="250" spans="1:12" ht="16.5" customHeight="1" outlineLevel="1" x14ac:dyDescent="0.3">
      <c r="A250" s="35"/>
      <c r="B250" s="36" t="s">
        <v>217</v>
      </c>
      <c r="C250" s="37" t="s">
        <v>277</v>
      </c>
      <c r="D250" s="37">
        <v>3000</v>
      </c>
      <c r="E250" s="37" t="s">
        <v>158</v>
      </c>
      <c r="F250" s="24">
        <v>64</v>
      </c>
      <c r="G250" s="25">
        <f t="shared" si="51"/>
        <v>0.32</v>
      </c>
      <c r="H250" s="31">
        <f t="shared" si="52"/>
        <v>150000</v>
      </c>
      <c r="I250" s="23">
        <f t="shared" si="43"/>
        <v>3.5200000000000002E-2</v>
      </c>
      <c r="J250" s="32">
        <f t="shared" si="44"/>
        <v>7.2333333333333329E-3</v>
      </c>
      <c r="K250" s="32">
        <f t="shared" si="53"/>
        <v>1.8806666666666666E-2</v>
      </c>
      <c r="L250" s="49">
        <f t="shared" si="50"/>
        <v>0.4</v>
      </c>
    </row>
    <row r="251" spans="1:12" ht="16.5" customHeight="1" outlineLevel="1" x14ac:dyDescent="0.3">
      <c r="A251" s="35"/>
      <c r="B251" s="36" t="s">
        <v>218</v>
      </c>
      <c r="C251" s="37" t="s">
        <v>275</v>
      </c>
      <c r="D251" s="37">
        <v>2500</v>
      </c>
      <c r="E251" s="37" t="s">
        <v>200</v>
      </c>
      <c r="F251" s="24">
        <v>191</v>
      </c>
      <c r="G251" s="25">
        <f t="shared" si="51"/>
        <v>0.95500000000000007</v>
      </c>
      <c r="H251" s="31">
        <f t="shared" si="52"/>
        <v>125000</v>
      </c>
      <c r="I251" s="23">
        <f t="shared" si="43"/>
        <v>0.10505</v>
      </c>
      <c r="J251" s="32">
        <f t="shared" si="44"/>
        <v>8.6800000000000002E-3</v>
      </c>
      <c r="K251" s="32">
        <f t="shared" si="53"/>
        <v>2.2568000000000001E-2</v>
      </c>
      <c r="L251" s="49">
        <f t="shared" si="50"/>
        <v>1.1000000000000001</v>
      </c>
    </row>
    <row r="252" spans="1:12" ht="16.5" customHeight="1" outlineLevel="1" x14ac:dyDescent="0.3">
      <c r="A252" s="35"/>
      <c r="B252" s="36" t="s">
        <v>219</v>
      </c>
      <c r="C252" s="37" t="s">
        <v>275</v>
      </c>
      <c r="D252" s="37">
        <v>2500</v>
      </c>
      <c r="E252" s="37" t="s">
        <v>200</v>
      </c>
      <c r="F252" s="24">
        <v>78</v>
      </c>
      <c r="G252" s="25">
        <f t="shared" si="51"/>
        <v>0.39</v>
      </c>
      <c r="H252" s="31">
        <f t="shared" si="52"/>
        <v>125000</v>
      </c>
      <c r="I252" s="23">
        <f t="shared" si="43"/>
        <v>4.2900000000000001E-2</v>
      </c>
      <c r="J252" s="32">
        <f t="shared" si="44"/>
        <v>8.6800000000000002E-3</v>
      </c>
      <c r="K252" s="32">
        <f t="shared" si="53"/>
        <v>2.2568000000000001E-2</v>
      </c>
      <c r="L252" s="49">
        <f t="shared" si="50"/>
        <v>0.5</v>
      </c>
    </row>
    <row r="253" spans="1:12" ht="16.5" customHeight="1" outlineLevel="1" x14ac:dyDescent="0.3">
      <c r="A253" s="35"/>
      <c r="B253" s="36" t="s">
        <v>220</v>
      </c>
      <c r="C253" s="37" t="s">
        <v>277</v>
      </c>
      <c r="D253" s="37">
        <v>2500</v>
      </c>
      <c r="E253" s="37" t="s">
        <v>200</v>
      </c>
      <c r="F253" s="24">
        <v>81</v>
      </c>
      <c r="G253" s="25">
        <f t="shared" si="51"/>
        <v>0.40500000000000003</v>
      </c>
      <c r="H253" s="31">
        <f t="shared" si="52"/>
        <v>125000</v>
      </c>
      <c r="I253" s="23">
        <f t="shared" si="43"/>
        <v>4.4550000000000006E-2</v>
      </c>
      <c r="J253" s="32">
        <f t="shared" si="44"/>
        <v>8.6800000000000002E-3</v>
      </c>
      <c r="K253" s="32">
        <f t="shared" si="53"/>
        <v>2.2568000000000001E-2</v>
      </c>
      <c r="L253" s="49">
        <f t="shared" si="50"/>
        <v>0.5</v>
      </c>
    </row>
    <row r="254" spans="1:12" ht="16.5" customHeight="1" outlineLevel="1" x14ac:dyDescent="0.3">
      <c r="A254" s="35"/>
      <c r="B254" s="36" t="s">
        <v>221</v>
      </c>
      <c r="C254" s="37" t="s">
        <v>293</v>
      </c>
      <c r="D254" s="37">
        <v>1500</v>
      </c>
      <c r="E254" s="37" t="s">
        <v>22</v>
      </c>
      <c r="F254" s="24">
        <v>197</v>
      </c>
      <c r="G254" s="25">
        <f t="shared" si="51"/>
        <v>0.9850000000000001</v>
      </c>
      <c r="H254" s="31">
        <f t="shared" si="52"/>
        <v>75000</v>
      </c>
      <c r="I254" s="23">
        <f t="shared" si="43"/>
        <v>0.10835000000000002</v>
      </c>
      <c r="J254" s="32">
        <f t="shared" si="44"/>
        <v>1.4466666666666666E-2</v>
      </c>
      <c r="K254" s="32">
        <f t="shared" si="53"/>
        <v>3.7613333333333332E-2</v>
      </c>
      <c r="L254" s="49">
        <f t="shared" si="50"/>
        <v>1.2000000000000002</v>
      </c>
    </row>
    <row r="255" spans="1:12" ht="27" customHeight="1" x14ac:dyDescent="0.25">
      <c r="A255" s="12" t="s">
        <v>267</v>
      </c>
      <c r="B255" s="18"/>
      <c r="C255" s="13" t="s">
        <v>242</v>
      </c>
      <c r="D255" s="14" t="s">
        <v>243</v>
      </c>
      <c r="E255" s="13" t="s">
        <v>244</v>
      </c>
      <c r="F255" s="15" t="s">
        <v>245</v>
      </c>
      <c r="G255" s="22" t="s">
        <v>246</v>
      </c>
      <c r="I255" s="23" t="e">
        <f t="shared" si="43"/>
        <v>#VALUE!</v>
      </c>
      <c r="J255" s="32" t="e">
        <f t="shared" si="44"/>
        <v>#VALUE!</v>
      </c>
      <c r="L255" s="48" t="s">
        <v>310</v>
      </c>
    </row>
    <row r="256" spans="1:12" ht="16.5" customHeight="1" outlineLevel="1" x14ac:dyDescent="0.3">
      <c r="A256" s="8"/>
      <c r="B256" s="9" t="s">
        <v>299</v>
      </c>
      <c r="C256" s="10" t="s">
        <v>293</v>
      </c>
      <c r="D256" s="10">
        <v>1000</v>
      </c>
      <c r="E256" s="10" t="s">
        <v>158</v>
      </c>
      <c r="F256" s="11">
        <v>275</v>
      </c>
      <c r="G256" s="21">
        <f t="shared" ref="G256:G261" si="54">SUM(F256/1000)*5</f>
        <v>1.375</v>
      </c>
      <c r="H256" s="31">
        <f t="shared" ref="H256:H261" si="55">SUM(D256*50)</f>
        <v>50000</v>
      </c>
      <c r="I256" s="23">
        <f t="shared" si="43"/>
        <v>0.15125</v>
      </c>
      <c r="J256" s="32">
        <f t="shared" si="44"/>
        <v>2.1700000000000001E-2</v>
      </c>
      <c r="K256" s="32">
        <f t="shared" ref="K256:K261" si="56">SUM(2821/H256)</f>
        <v>5.6419999999999998E-2</v>
      </c>
      <c r="L256" s="49">
        <f t="shared" si="50"/>
        <v>1.7000000000000002</v>
      </c>
    </row>
    <row r="257" spans="1:12" ht="16.5" customHeight="1" outlineLevel="1" x14ac:dyDescent="0.3">
      <c r="A257" s="8"/>
      <c r="B257" s="9" t="s">
        <v>222</v>
      </c>
      <c r="C257" s="10" t="s">
        <v>279</v>
      </c>
      <c r="D257" s="10">
        <v>1000</v>
      </c>
      <c r="E257" s="10" t="s">
        <v>158</v>
      </c>
      <c r="F257" s="11">
        <v>318</v>
      </c>
      <c r="G257" s="21">
        <f t="shared" si="54"/>
        <v>1.59</v>
      </c>
      <c r="H257" s="31">
        <f t="shared" si="55"/>
        <v>50000</v>
      </c>
      <c r="I257" s="23">
        <f t="shared" si="43"/>
        <v>0.1749</v>
      </c>
      <c r="J257" s="32">
        <f t="shared" si="44"/>
        <v>2.1700000000000001E-2</v>
      </c>
      <c r="K257" s="32">
        <f t="shared" si="56"/>
        <v>5.6419999999999998E-2</v>
      </c>
      <c r="L257" s="49">
        <f t="shared" si="50"/>
        <v>1.9000000000000001</v>
      </c>
    </row>
    <row r="258" spans="1:12" ht="16.5" customHeight="1" outlineLevel="1" x14ac:dyDescent="0.3">
      <c r="A258" s="8"/>
      <c r="B258" s="9" t="s">
        <v>223</v>
      </c>
      <c r="C258" s="10" t="s">
        <v>278</v>
      </c>
      <c r="D258" s="10">
        <v>1000</v>
      </c>
      <c r="E258" s="10" t="s">
        <v>158</v>
      </c>
      <c r="F258" s="11">
        <v>294</v>
      </c>
      <c r="G258" s="21">
        <f t="shared" si="54"/>
        <v>1.47</v>
      </c>
      <c r="H258" s="31">
        <f t="shared" si="55"/>
        <v>50000</v>
      </c>
      <c r="I258" s="23">
        <f t="shared" si="43"/>
        <v>0.16170000000000001</v>
      </c>
      <c r="J258" s="32">
        <f t="shared" si="44"/>
        <v>2.1700000000000001E-2</v>
      </c>
      <c r="K258" s="32">
        <f t="shared" si="56"/>
        <v>5.6419999999999998E-2</v>
      </c>
      <c r="L258" s="49">
        <f t="shared" si="50"/>
        <v>1.8</v>
      </c>
    </row>
    <row r="259" spans="1:12" ht="16.5" customHeight="1" outlineLevel="1" x14ac:dyDescent="0.3">
      <c r="A259" s="8"/>
      <c r="B259" s="9" t="s">
        <v>224</v>
      </c>
      <c r="C259" s="10" t="s">
        <v>1</v>
      </c>
      <c r="D259" s="10">
        <v>1000</v>
      </c>
      <c r="E259" s="10" t="s">
        <v>158</v>
      </c>
      <c r="F259" s="11">
        <v>318</v>
      </c>
      <c r="G259" s="21">
        <f t="shared" si="54"/>
        <v>1.59</v>
      </c>
      <c r="H259" s="31">
        <f t="shared" si="55"/>
        <v>50000</v>
      </c>
      <c r="I259" s="23">
        <f t="shared" si="43"/>
        <v>0.1749</v>
      </c>
      <c r="J259" s="32">
        <f t="shared" si="44"/>
        <v>2.1700000000000001E-2</v>
      </c>
      <c r="K259" s="32">
        <f t="shared" si="56"/>
        <v>5.6419999999999998E-2</v>
      </c>
      <c r="L259" s="49">
        <f t="shared" si="50"/>
        <v>1.9000000000000001</v>
      </c>
    </row>
    <row r="260" spans="1:12" ht="16.5" customHeight="1" outlineLevel="1" x14ac:dyDescent="0.3">
      <c r="A260" s="8"/>
      <c r="B260" s="9" t="s">
        <v>225</v>
      </c>
      <c r="C260" s="10" t="s">
        <v>2</v>
      </c>
      <c r="D260" s="10">
        <v>1000</v>
      </c>
      <c r="E260" s="10" t="s">
        <v>158</v>
      </c>
      <c r="F260" s="11">
        <v>355</v>
      </c>
      <c r="G260" s="21">
        <f t="shared" si="54"/>
        <v>1.7749999999999999</v>
      </c>
      <c r="H260" s="31">
        <f t="shared" si="55"/>
        <v>50000</v>
      </c>
      <c r="I260" s="23">
        <f t="shared" si="43"/>
        <v>0.19524999999999998</v>
      </c>
      <c r="J260" s="32">
        <f t="shared" si="44"/>
        <v>2.1700000000000001E-2</v>
      </c>
      <c r="K260" s="32">
        <f t="shared" si="56"/>
        <v>5.6419999999999998E-2</v>
      </c>
      <c r="L260" s="49">
        <f t="shared" si="50"/>
        <v>2.1</v>
      </c>
    </row>
    <row r="261" spans="1:12" ht="16.5" customHeight="1" outlineLevel="1" x14ac:dyDescent="0.3">
      <c r="A261" s="8"/>
      <c r="B261" s="9" t="s">
        <v>226</v>
      </c>
      <c r="C261" s="10" t="s">
        <v>293</v>
      </c>
      <c r="D261" s="10">
        <v>1000</v>
      </c>
      <c r="E261" s="10" t="s">
        <v>158</v>
      </c>
      <c r="F261" s="11">
        <v>275</v>
      </c>
      <c r="G261" s="21">
        <f t="shared" si="54"/>
        <v>1.375</v>
      </c>
      <c r="H261" s="31">
        <f t="shared" si="55"/>
        <v>50000</v>
      </c>
      <c r="I261" s="23">
        <f t="shared" si="43"/>
        <v>0.15125</v>
      </c>
      <c r="J261" s="32">
        <f t="shared" si="44"/>
        <v>2.1700000000000001E-2</v>
      </c>
      <c r="K261" s="32">
        <f t="shared" si="56"/>
        <v>5.6419999999999998E-2</v>
      </c>
      <c r="L261" s="49">
        <f t="shared" si="50"/>
        <v>1.7000000000000002</v>
      </c>
    </row>
    <row r="262" spans="1:12" ht="27" customHeight="1" x14ac:dyDescent="0.25">
      <c r="A262" s="12" t="s">
        <v>266</v>
      </c>
      <c r="B262" s="18"/>
      <c r="C262" s="13" t="s">
        <v>242</v>
      </c>
      <c r="D262" s="14" t="s">
        <v>243</v>
      </c>
      <c r="E262" s="13" t="s">
        <v>244</v>
      </c>
      <c r="F262" s="15" t="s">
        <v>245</v>
      </c>
      <c r="G262" s="22" t="s">
        <v>246</v>
      </c>
      <c r="I262" s="23" t="e">
        <f t="shared" ref="I262:I276" si="57">SUM(G262*11%)</f>
        <v>#VALUE!</v>
      </c>
      <c r="J262" s="32" t="e">
        <f t="shared" ref="J262:J276" si="58">SUM(21.7/D262)</f>
        <v>#VALUE!</v>
      </c>
      <c r="L262" s="48" t="s">
        <v>310</v>
      </c>
    </row>
    <row r="263" spans="1:12" ht="16.5" customHeight="1" outlineLevel="1" x14ac:dyDescent="0.3">
      <c r="A263" s="8"/>
      <c r="B263" s="9" t="s">
        <v>227</v>
      </c>
      <c r="C263" s="10" t="s">
        <v>274</v>
      </c>
      <c r="D263" s="10">
        <v>1000</v>
      </c>
      <c r="E263" s="10" t="s">
        <v>158</v>
      </c>
      <c r="F263" s="11">
        <v>275</v>
      </c>
      <c r="G263" s="21">
        <f t="shared" ref="G263:G268" si="59">SUM(F263/1000)*5</f>
        <v>1.375</v>
      </c>
      <c r="H263" s="31">
        <f t="shared" ref="H263:H268" si="60">SUM(D263*50)</f>
        <v>50000</v>
      </c>
      <c r="I263" s="23">
        <f t="shared" si="57"/>
        <v>0.15125</v>
      </c>
      <c r="J263" s="32">
        <f t="shared" si="58"/>
        <v>2.1700000000000001E-2</v>
      </c>
      <c r="K263" s="32">
        <f t="shared" ref="K263:K268" si="61">SUM(2821/H263)</f>
        <v>5.6419999999999998E-2</v>
      </c>
      <c r="L263" s="49">
        <f t="shared" si="50"/>
        <v>1.7000000000000002</v>
      </c>
    </row>
    <row r="264" spans="1:12" ht="16.5" customHeight="1" outlineLevel="1" x14ac:dyDescent="0.3">
      <c r="A264" s="8"/>
      <c r="B264" s="9" t="s">
        <v>228</v>
      </c>
      <c r="C264" s="10" t="s">
        <v>277</v>
      </c>
      <c r="D264" s="10">
        <v>1000</v>
      </c>
      <c r="E264" s="10" t="s">
        <v>158</v>
      </c>
      <c r="F264" s="11">
        <v>275</v>
      </c>
      <c r="G264" s="21">
        <f t="shared" si="59"/>
        <v>1.375</v>
      </c>
      <c r="H264" s="31">
        <f t="shared" si="60"/>
        <v>50000</v>
      </c>
      <c r="I264" s="23">
        <f t="shared" si="57"/>
        <v>0.15125</v>
      </c>
      <c r="J264" s="32">
        <f t="shared" si="58"/>
        <v>2.1700000000000001E-2</v>
      </c>
      <c r="K264" s="32">
        <f t="shared" si="61"/>
        <v>5.6419999999999998E-2</v>
      </c>
      <c r="L264" s="49">
        <f t="shared" si="50"/>
        <v>1.7000000000000002</v>
      </c>
    </row>
    <row r="265" spans="1:12" ht="16.5" customHeight="1" outlineLevel="1" x14ac:dyDescent="0.3">
      <c r="A265" s="8"/>
      <c r="B265" s="9" t="s">
        <v>229</v>
      </c>
      <c r="C265" s="10" t="s">
        <v>293</v>
      </c>
      <c r="D265" s="10">
        <v>1000</v>
      </c>
      <c r="E265" s="10" t="s">
        <v>158</v>
      </c>
      <c r="F265" s="11">
        <v>251</v>
      </c>
      <c r="G265" s="21">
        <f t="shared" si="59"/>
        <v>1.2549999999999999</v>
      </c>
      <c r="H265" s="31">
        <f t="shared" si="60"/>
        <v>50000</v>
      </c>
      <c r="I265" s="23">
        <f t="shared" si="57"/>
        <v>0.13804999999999998</v>
      </c>
      <c r="J265" s="32">
        <f t="shared" si="58"/>
        <v>2.1700000000000001E-2</v>
      </c>
      <c r="K265" s="32">
        <f t="shared" si="61"/>
        <v>5.6419999999999998E-2</v>
      </c>
      <c r="L265" s="49">
        <f t="shared" si="50"/>
        <v>1.5</v>
      </c>
    </row>
    <row r="266" spans="1:12" ht="16.5" customHeight="1" outlineLevel="1" x14ac:dyDescent="0.3">
      <c r="A266" s="8"/>
      <c r="B266" s="9" t="s">
        <v>230</v>
      </c>
      <c r="C266" s="10" t="s">
        <v>278</v>
      </c>
      <c r="D266" s="10">
        <v>1000</v>
      </c>
      <c r="E266" s="10" t="s">
        <v>158</v>
      </c>
      <c r="F266" s="11">
        <v>294</v>
      </c>
      <c r="G266" s="21">
        <f t="shared" si="59"/>
        <v>1.47</v>
      </c>
      <c r="H266" s="31">
        <f t="shared" si="60"/>
        <v>50000</v>
      </c>
      <c r="I266" s="23">
        <f t="shared" si="57"/>
        <v>0.16170000000000001</v>
      </c>
      <c r="J266" s="32">
        <f t="shared" si="58"/>
        <v>2.1700000000000001E-2</v>
      </c>
      <c r="K266" s="32">
        <f t="shared" si="61"/>
        <v>5.6419999999999998E-2</v>
      </c>
      <c r="L266" s="49">
        <f t="shared" si="50"/>
        <v>1.8</v>
      </c>
    </row>
    <row r="267" spans="1:12" ht="16.5" customHeight="1" outlineLevel="1" x14ac:dyDescent="0.3">
      <c r="A267" s="8"/>
      <c r="B267" s="9" t="s">
        <v>231</v>
      </c>
      <c r="C267" s="10" t="s">
        <v>1</v>
      </c>
      <c r="D267" s="10">
        <v>1000</v>
      </c>
      <c r="E267" s="10" t="s">
        <v>158</v>
      </c>
      <c r="F267" s="11">
        <v>251</v>
      </c>
      <c r="G267" s="21">
        <f t="shared" si="59"/>
        <v>1.2549999999999999</v>
      </c>
      <c r="H267" s="31">
        <f t="shared" si="60"/>
        <v>50000</v>
      </c>
      <c r="I267" s="23">
        <f t="shared" si="57"/>
        <v>0.13804999999999998</v>
      </c>
      <c r="J267" s="32">
        <f t="shared" si="58"/>
        <v>2.1700000000000001E-2</v>
      </c>
      <c r="K267" s="32">
        <f t="shared" si="61"/>
        <v>5.6419999999999998E-2</v>
      </c>
      <c r="L267" s="49">
        <f t="shared" si="50"/>
        <v>1.5</v>
      </c>
    </row>
    <row r="268" spans="1:12" ht="16.5" customHeight="1" outlineLevel="1" x14ac:dyDescent="0.3">
      <c r="A268" s="8"/>
      <c r="B268" s="9" t="s">
        <v>232</v>
      </c>
      <c r="C268" s="10" t="s">
        <v>277</v>
      </c>
      <c r="D268" s="10">
        <v>1000</v>
      </c>
      <c r="E268" s="10" t="s">
        <v>158</v>
      </c>
      <c r="F268" s="11">
        <v>251</v>
      </c>
      <c r="G268" s="21">
        <f t="shared" si="59"/>
        <v>1.2549999999999999</v>
      </c>
      <c r="H268" s="31">
        <f t="shared" si="60"/>
        <v>50000</v>
      </c>
      <c r="I268" s="23">
        <f t="shared" si="57"/>
        <v>0.13804999999999998</v>
      </c>
      <c r="J268" s="32">
        <f t="shared" si="58"/>
        <v>2.1700000000000001E-2</v>
      </c>
      <c r="K268" s="32">
        <f t="shared" si="61"/>
        <v>5.6419999999999998E-2</v>
      </c>
      <c r="L268" s="49">
        <f t="shared" si="50"/>
        <v>1.5</v>
      </c>
    </row>
    <row r="269" spans="1:12" ht="27" customHeight="1" x14ac:dyDescent="0.25">
      <c r="A269" s="12" t="s">
        <v>268</v>
      </c>
      <c r="B269" s="18"/>
      <c r="C269" s="13" t="s">
        <v>242</v>
      </c>
      <c r="D269" s="14" t="s">
        <v>243</v>
      </c>
      <c r="E269" s="13" t="s">
        <v>244</v>
      </c>
      <c r="F269" s="15" t="s">
        <v>245</v>
      </c>
      <c r="G269" s="22" t="s">
        <v>246</v>
      </c>
      <c r="I269" s="23" t="e">
        <f t="shared" si="57"/>
        <v>#VALUE!</v>
      </c>
      <c r="J269" s="32" t="e">
        <f t="shared" si="58"/>
        <v>#VALUE!</v>
      </c>
      <c r="L269" s="48" t="s">
        <v>310</v>
      </c>
    </row>
    <row r="270" spans="1:12" ht="16.5" customHeight="1" outlineLevel="1" x14ac:dyDescent="0.3">
      <c r="A270" s="8"/>
      <c r="B270" s="9" t="s">
        <v>271</v>
      </c>
      <c r="C270" s="10" t="s">
        <v>1</v>
      </c>
      <c r="D270" s="10">
        <v>1000</v>
      </c>
      <c r="E270" s="10" t="s">
        <v>158</v>
      </c>
      <c r="F270" s="11">
        <v>210</v>
      </c>
      <c r="G270" s="21">
        <f t="shared" ref="G270:G273" si="62">SUM(F270/1000)*5</f>
        <v>1.05</v>
      </c>
      <c r="H270" s="31">
        <f>SUM(D270*50)</f>
        <v>50000</v>
      </c>
      <c r="I270" s="23">
        <f t="shared" si="57"/>
        <v>0.11550000000000001</v>
      </c>
      <c r="J270" s="32">
        <f t="shared" si="58"/>
        <v>2.1700000000000001E-2</v>
      </c>
      <c r="K270" s="32">
        <f>SUM(2821/H270)</f>
        <v>5.6419999999999998E-2</v>
      </c>
      <c r="L270" s="49">
        <f t="shared" si="50"/>
        <v>1.3</v>
      </c>
    </row>
    <row r="271" spans="1:12" ht="16.5" customHeight="1" outlineLevel="1" x14ac:dyDescent="0.3">
      <c r="A271" s="8"/>
      <c r="B271" s="9" t="s">
        <v>272</v>
      </c>
      <c r="C271" s="10" t="s">
        <v>1</v>
      </c>
      <c r="D271" s="10">
        <v>20000</v>
      </c>
      <c r="E271" s="10" t="s">
        <v>233</v>
      </c>
      <c r="F271" s="11">
        <v>22</v>
      </c>
      <c r="G271" s="21">
        <f t="shared" si="62"/>
        <v>0.10999999999999999</v>
      </c>
      <c r="H271" s="31">
        <f>SUM(D271*50)</f>
        <v>1000000</v>
      </c>
      <c r="I271" s="23">
        <f t="shared" si="57"/>
        <v>1.2099999999999998E-2</v>
      </c>
      <c r="J271" s="32">
        <f t="shared" si="58"/>
        <v>1.085E-3</v>
      </c>
      <c r="K271" s="32">
        <f>SUM(2821/H271)</f>
        <v>2.8210000000000002E-3</v>
      </c>
      <c r="L271" s="49">
        <f t="shared" si="50"/>
        <v>0.2</v>
      </c>
    </row>
    <row r="272" spans="1:12" ht="16.5" customHeight="1" outlineLevel="1" x14ac:dyDescent="0.3">
      <c r="A272" s="8"/>
      <c r="B272" s="9" t="s">
        <v>272</v>
      </c>
      <c r="C272" s="10" t="s">
        <v>1</v>
      </c>
      <c r="D272" s="10">
        <v>40000</v>
      </c>
      <c r="E272" s="10" t="s">
        <v>234</v>
      </c>
      <c r="F272" s="11">
        <v>10</v>
      </c>
      <c r="G272" s="21">
        <f t="shared" si="62"/>
        <v>0.05</v>
      </c>
      <c r="H272" s="31">
        <f>SUM(D272*50)</f>
        <v>2000000</v>
      </c>
      <c r="I272" s="23">
        <f t="shared" si="57"/>
        <v>5.5000000000000005E-3</v>
      </c>
      <c r="J272" s="32">
        <f t="shared" si="58"/>
        <v>5.4250000000000001E-4</v>
      </c>
      <c r="K272" s="32">
        <f>SUM(2821/H272)</f>
        <v>1.4105000000000001E-3</v>
      </c>
      <c r="L272" s="49">
        <f t="shared" si="50"/>
        <v>0.1</v>
      </c>
    </row>
    <row r="273" spans="1:12" ht="16.5" customHeight="1" outlineLevel="1" x14ac:dyDescent="0.3">
      <c r="A273" s="8"/>
      <c r="B273" s="9" t="s">
        <v>272</v>
      </c>
      <c r="C273" s="10" t="s">
        <v>1</v>
      </c>
      <c r="D273" s="10">
        <v>20000</v>
      </c>
      <c r="E273" s="10" t="s">
        <v>233</v>
      </c>
      <c r="F273" s="11">
        <v>20</v>
      </c>
      <c r="G273" s="21">
        <f t="shared" si="62"/>
        <v>0.1</v>
      </c>
      <c r="H273" s="31">
        <f>SUM(D273*50)</f>
        <v>1000000</v>
      </c>
      <c r="I273" s="23">
        <f t="shared" si="57"/>
        <v>1.1000000000000001E-2</v>
      </c>
      <c r="J273" s="32">
        <f t="shared" si="58"/>
        <v>1.085E-3</v>
      </c>
      <c r="K273" s="32">
        <f>SUM(2821/H273)</f>
        <v>2.8210000000000002E-3</v>
      </c>
      <c r="L273" s="49">
        <f t="shared" si="50"/>
        <v>0.2</v>
      </c>
    </row>
    <row r="274" spans="1:12" ht="27" customHeight="1" x14ac:dyDescent="0.25">
      <c r="A274" s="12" t="s">
        <v>268</v>
      </c>
      <c r="B274" s="18"/>
      <c r="C274" s="13" t="s">
        <v>242</v>
      </c>
      <c r="D274" s="14" t="s">
        <v>243</v>
      </c>
      <c r="E274" s="13" t="s">
        <v>244</v>
      </c>
      <c r="F274" s="15" t="s">
        <v>245</v>
      </c>
      <c r="G274" s="22" t="s">
        <v>246</v>
      </c>
      <c r="I274" s="23" t="e">
        <f t="shared" si="57"/>
        <v>#VALUE!</v>
      </c>
      <c r="J274" s="32" t="e">
        <f t="shared" si="58"/>
        <v>#VALUE!</v>
      </c>
      <c r="L274" s="48" t="s">
        <v>310</v>
      </c>
    </row>
    <row r="275" spans="1:12" ht="16.5" customHeight="1" outlineLevel="1" x14ac:dyDescent="0.3">
      <c r="A275" s="8"/>
      <c r="B275" s="9" t="s">
        <v>269</v>
      </c>
      <c r="C275" s="10" t="s">
        <v>277</v>
      </c>
      <c r="D275" s="10">
        <v>1000</v>
      </c>
      <c r="E275" s="10" t="s">
        <v>3</v>
      </c>
      <c r="F275" s="11">
        <v>61</v>
      </c>
      <c r="G275" s="21">
        <f t="shared" ref="G275:G276" si="63">SUM(F275/1000)*5</f>
        <v>0.30499999999999999</v>
      </c>
      <c r="H275" s="31">
        <f>SUM(D275*50)</f>
        <v>50000</v>
      </c>
      <c r="I275" s="23">
        <f t="shared" si="57"/>
        <v>3.3549999999999996E-2</v>
      </c>
      <c r="J275" s="32">
        <f t="shared" si="58"/>
        <v>2.1700000000000001E-2</v>
      </c>
      <c r="K275" s="32">
        <f>SUM(2821/H275)</f>
        <v>5.6419999999999998E-2</v>
      </c>
      <c r="L275" s="49">
        <f t="shared" si="50"/>
        <v>0.5</v>
      </c>
    </row>
    <row r="276" spans="1:12" ht="16.5" customHeight="1" outlineLevel="1" x14ac:dyDescent="0.3">
      <c r="A276" s="8"/>
      <c r="B276" s="9" t="s">
        <v>270</v>
      </c>
      <c r="C276" s="10" t="s">
        <v>1</v>
      </c>
      <c r="D276" s="10">
        <v>1000</v>
      </c>
      <c r="E276" s="10" t="s">
        <v>3</v>
      </c>
      <c r="F276" s="11">
        <v>76</v>
      </c>
      <c r="G276" s="21">
        <f t="shared" si="63"/>
        <v>0.38</v>
      </c>
      <c r="H276" s="31">
        <f>SUM(D276*50)</f>
        <v>50000</v>
      </c>
      <c r="I276" s="23">
        <f t="shared" si="57"/>
        <v>4.1800000000000004E-2</v>
      </c>
      <c r="J276" s="32">
        <f t="shared" si="58"/>
        <v>2.1700000000000001E-2</v>
      </c>
      <c r="K276" s="32">
        <f>SUM(2821/H276)</f>
        <v>5.6419999999999998E-2</v>
      </c>
      <c r="L276" s="49">
        <f t="shared" si="50"/>
        <v>0.5</v>
      </c>
    </row>
    <row r="285" spans="1:12" x14ac:dyDescent="0.25">
      <c r="L285" s="47" t="s">
        <v>313</v>
      </c>
    </row>
  </sheetData>
  <mergeCells count="6">
    <mergeCell ref="A149:B149"/>
    <mergeCell ref="A151:B151"/>
    <mergeCell ref="A161:B161"/>
    <mergeCell ref="A187:B187"/>
    <mergeCell ref="A1:G1"/>
    <mergeCell ref="A2:G2"/>
  </mergeCells>
  <phoneticPr fontId="6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544517F4F47C842902763B5515CDE63" ma:contentTypeVersion="5" ma:contentTypeDescription="Een nieuw document maken." ma:contentTypeScope="" ma:versionID="023fc4433474fc234501d9371f153857">
  <xsd:schema xmlns:xsd="http://www.w3.org/2001/XMLSchema" xmlns:xs="http://www.w3.org/2001/XMLSchema" xmlns:p="http://schemas.microsoft.com/office/2006/metadata/properties" xmlns:ns3="534cf3bf-05a0-4ba0-aa0d-f0b85d29bc04" targetNamespace="http://schemas.microsoft.com/office/2006/metadata/properties" ma:root="true" ma:fieldsID="9560bc0147b1b9137fa4ee2120c76f42" ns3:_="">
    <xsd:import namespace="534cf3bf-05a0-4ba0-aa0d-f0b85d29bc04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4cf3bf-05a0-4ba0-aa0d-f0b85d29bc04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E0A368F-4AD8-429A-AA5E-CDD7BA68E947}">
  <ds:schemaRefs>
    <ds:schemaRef ds:uri="http://schemas.microsoft.com/office/infopath/2007/PartnerControls"/>
    <ds:schemaRef ds:uri="http://purl.org/dc/elements/1.1/"/>
    <ds:schemaRef ds:uri="534cf3bf-05a0-4ba0-aa0d-f0b85d29bc04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7CC902D-CDF6-41C1-96D3-2AFA6C0690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F014211-5BE8-4E9D-BCE3-F5ABFFB111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4cf3bf-05a0-4ba0-aa0d-f0b85d29bc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Luminita David</dc:creator>
  <cp:lastModifiedBy>Luminita David</cp:lastModifiedBy>
  <dcterms:created xsi:type="dcterms:W3CDTF">2025-02-09T14:56:09Z</dcterms:created>
  <dcterms:modified xsi:type="dcterms:W3CDTF">2025-07-31T08:47:14Z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0x0101002544517F4F47C842902763B5515CDE63</vt:lpwstr>
  </property>
</Properties>
</file>